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190" activeTab="1"/>
  </bookViews>
  <sheets>
    <sheet name="1 полугод 2018г 1 табл" sheetId="1" r:id="rId1"/>
    <sheet name="1 полуг 2018г 2 табл" sheetId="2" r:id="rId2"/>
  </sheets>
  <definedNames>
    <definedName name="_xlnm.Print_Titles" localSheetId="0">'1 полугод 2018г 1 табл'!$16:$19</definedName>
  </definedNames>
  <calcPr fullCalcOnLoad="1" refMode="R1C1"/>
</workbook>
</file>

<file path=xl/sharedStrings.xml><?xml version="1.0" encoding="utf-8"?>
<sst xmlns="http://schemas.openxmlformats.org/spreadsheetml/2006/main" count="166" uniqueCount="115">
  <si>
    <t>АО "СЕВКАЗЭНЕРГО"</t>
  </si>
  <si>
    <t xml:space="preserve">                                                                            (наименование субъекта естественной  монополии)</t>
  </si>
  <si>
    <t>Услуга по производству тепловой энергии</t>
  </si>
  <si>
    <t>(вид деятельности)</t>
  </si>
  <si>
    <t>Приказом №129-ОД от 9.11.2015г "Об утверждении Инвестиционной программы "Реконструкция, модернизация и техническое перевооружение энергетического оборудования
 АО "СЕВКАЗЭНЕРГО" на период 2016-2020 годы"</t>
  </si>
  <si>
    <t>кем утверждена программа (проект), (дата, номер приказа)</t>
  </si>
  <si>
    <t>№ п/п</t>
  </si>
  <si>
    <r>
      <t>Информация о реализации инвестиционной программы (проекта) в разрезе источников финансирования,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тыс. тенге</t>
    </r>
  </si>
  <si>
    <r>
      <t>Наименование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мероприятий</t>
    </r>
  </si>
  <si>
    <r>
      <t>Единица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измерения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(для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натуральных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показателей)</t>
    </r>
  </si>
  <si>
    <t>Количество в натуральных показателях</t>
  </si>
  <si>
    <r>
      <t>Сумма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инвестиционной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программы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(проекты),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тыс. тенге</t>
    </r>
  </si>
  <si>
    <t>собственные средства</t>
  </si>
  <si>
    <t>Заемные средства</t>
  </si>
  <si>
    <r>
      <t>Бюджетные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средства</t>
    </r>
  </si>
  <si>
    <t>Нерегулируемая (иная) деятельность</t>
  </si>
  <si>
    <t>план</t>
  </si>
  <si>
    <t>факт</t>
  </si>
  <si>
    <t>отклонение</t>
  </si>
  <si>
    <r>
      <t>причины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отклонения</t>
    </r>
  </si>
  <si>
    <t>Мероприятия          в т.ч.</t>
  </si>
  <si>
    <t>-</t>
  </si>
  <si>
    <t xml:space="preserve">Реконструкция схемы выдачи тепловой мощности Петропавловской ТЭЦ-2                                       </t>
  </si>
  <si>
    <t>Показатели эффективности, надежности и качества</t>
  </si>
  <si>
    <r>
      <t>Показатели эффективности, надежности и качества</t>
    </r>
    <r>
      <rPr>
        <b/>
        <vertAlign val="superscript"/>
        <sz val="10"/>
        <color indexed="8"/>
        <rFont val="Times New Roman"/>
        <family val="1"/>
      </rPr>
      <t>2</t>
    </r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</si>
  <si>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</si>
  <si>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</si>
  <si>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(проекта), в т.ч.</t>
  </si>
  <si>
    <t>Выполнение инвестиционных  мероприятий позволит повысить надежность работы оборудования, снизить ограничения по параметрам работы котлоагрегатов, увеличить парковый ресурс, улучшить технико-экономические показатели, снизить расход электроэнергии на собственные нужды, увеличить срок службы оборудования.</t>
  </si>
  <si>
    <t>1.1.</t>
  </si>
  <si>
    <t>Выработка электроэнергии, млн кВтч</t>
  </si>
  <si>
    <t>1.2.</t>
  </si>
  <si>
    <t>Отпуск электроэнергии, млн кВтч</t>
  </si>
  <si>
    <t>1.3.</t>
  </si>
  <si>
    <t>Расход электроэнергии на с/н, % млн кВтч</t>
  </si>
  <si>
    <t>1.4.</t>
  </si>
  <si>
    <t>1.5.</t>
  </si>
  <si>
    <t>Удельльный расход условного топлива на отпуск электрической энергии, г/кВтч</t>
  </si>
  <si>
    <t>1.6.</t>
  </si>
  <si>
    <t>Удельльный расход условного топлива на отпуск тепловой энергии, кг/Гкал</t>
  </si>
  <si>
    <t>1.7.</t>
  </si>
  <si>
    <t>Расход э/э на ХН и ПТН, млн кВтч</t>
  </si>
  <si>
    <t>1.8.</t>
  </si>
  <si>
    <t>Расход т/э на ХН и ПТН, тыс.Гкал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</si>
  <si>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</si>
  <si>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</si>
  <si>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</si>
  <si>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___________________________________</t>
  </si>
  <si>
    <r>
      <t>2</t>
    </r>
    <r>
      <rPr>
        <sz val="11"/>
        <color indexed="8"/>
        <rFont val="Times New Roman"/>
        <family val="1"/>
      </rPr>
      <t xml:space="preserve"> Показатели заполняются иными показателями с учетом специфики отрасли</t>
    </r>
  </si>
  <si>
    <t>Приложение 4</t>
  </si>
  <si>
    <t>к Правилам утверждения  инвестиционных  программ (проектов)</t>
  </si>
  <si>
    <t>субъекта естественной монополии, их корректировки, а также</t>
  </si>
  <si>
    <t>проведения анализа информации об их исполнении</t>
  </si>
  <si>
    <t>Продолжение Приложения 4</t>
  </si>
  <si>
    <t>1.1</t>
  </si>
  <si>
    <t>1.3</t>
  </si>
  <si>
    <t>1.4</t>
  </si>
  <si>
    <t>Энергосберегающие мерприятия:</t>
  </si>
  <si>
    <t>2</t>
  </si>
  <si>
    <t>2.1</t>
  </si>
  <si>
    <t>2.2</t>
  </si>
  <si>
    <t>2.3</t>
  </si>
  <si>
    <t>подогреватель сетевой воды ПСВ500-3523</t>
  </si>
  <si>
    <t>ожидаемое выполнение</t>
  </si>
  <si>
    <t>Расчеты достижения эффективности и качества возможны по итогам   года,  поэтому данные за полугодие не представлены</t>
  </si>
  <si>
    <t>услуга</t>
  </si>
  <si>
    <t>Выполнение мероприятия планируется во втором полугодии</t>
  </si>
  <si>
    <t>Отпуск тепловой энергии, тыс. Гкал</t>
  </si>
  <si>
    <t>Технический надзор</t>
  </si>
  <si>
    <t>Приобретение и монтаж оборудования насосной станции.</t>
  </si>
  <si>
    <t>Авторский надзор</t>
  </si>
  <si>
    <t>2.5</t>
  </si>
  <si>
    <t xml:space="preserve">59,74% 
(на 01.01.2017 года)
</t>
  </si>
  <si>
    <t>Информация субъекта естественной монополии об ожидаемом исполнении инвестиционной программы за 1 полугодие  2018 года</t>
  </si>
  <si>
    <t>"Реконструкция, модернизация и техническое перевооружение энергетического оборудования  на 2018год"</t>
  </si>
  <si>
    <t>Строительно-монтажные работы от оси31 до ЦТРП; укрытие №1,№2</t>
  </si>
  <si>
    <t>Внутриплощадочные дороги</t>
  </si>
  <si>
    <t>Обоснованное снижение температуры внутри здания главного щита управления</t>
  </si>
  <si>
    <t>Обоснованное снижение температуры внутри здания столовой (без учета площади аренды)</t>
  </si>
  <si>
    <t>Снижение потребления тепловой энергии на нужды отопления зданий главного корпуса котельного цеха.</t>
  </si>
  <si>
    <t xml:space="preserve">Замена кубов ВЗП КА-11 (8шт) </t>
  </si>
  <si>
    <t>Замена ПСВ-500-3-23 №1 ТА-2</t>
  </si>
  <si>
    <t>Замена ПСВ-500-3-23 №1 ТА-7</t>
  </si>
  <si>
    <t>1.5</t>
  </si>
  <si>
    <t>474901:       в т.ч</t>
  </si>
  <si>
    <t>2.4</t>
  </si>
  <si>
    <t>474901:    в т.ч</t>
  </si>
  <si>
    <t>"     :          в т.ч.</t>
  </si>
  <si>
    <t>:                 в т.ч.</t>
  </si>
  <si>
    <t>Приобретение,монтаж  и тепловая изоляция техтрубопроводов, отопление,вентиляци, приобретение и монтаж оборудования ЦТРП.</t>
  </si>
  <si>
    <t>Арматура:А-Iд=8мм-0,79тн,А-IIIд=10мм-0,052тн,А-IIIд=12мм-0,65тн,А-IIIд=16мм-0,32тн,А-IIIд=18мм-3,158тн; эстакады открытые -8,77тн; м/конструкции (настилы, связи, колонны, ригели стенового ограждения, балки, лестницы и ограждения)- 9,42тн; бетон В3,5,В7,5,В15,В20 -244,11м3; щебень марки 1000-29,84м3; гравий керазитовый-11,74м3; песок-10,71м3; сухие штукатурные смеси-126,2кг; панели 3-х слойные стеновые ПТС 130-0,7 толщ100мм -167,56м2, толщ 120мм-50,1м2.</t>
  </si>
  <si>
    <t>Труба эл/свар д=630х12мм-7,95м,д=820х9,11мм-39,1м, д=1020х11,14мм-52,6м, д=1220х12,14мм-206,5м; узлы техтруб д=57мм-0,22т, д=89мм-0,23, д=1020мм-19,56тнфасонные части д=800мм-0,8тн,д=720мм-2,0тн,д=1020-1220мм-35,7тн; задвижки д50мм-23шт, д=80мм-8шт; опоры скользящие -2,6тн; проволока 1Ц д=1,1мм,д=6мм,д=0,8мм,д=2мм-3,53тн;Арматура:А-Iд=8мм-0,15тн,А-IIIд=10мм-0,35тн,А-IIIд=12мм-3,765тн,А-IIIд=16мм-0,23тн,А-IIIд=20мм-1,87тн,А-IIIд=25мм-1,14тн; каркасы и сетки плоские -0,926тн; м/конструкции (нстилы, связи,стойки, балки, прогоны, лестницы и ограждения)-26,5тн; опоры- 0,71тн; анкеры распорные HSL-3-GM12/25-368шт; лента стальная 2х30мм,3х30мм-1,57тн; сталь лист оцинкованная толщ0,8мм,1,0мм-41,97тн; метизы - 0,44тн; бетон В7,5,В15,В20 -179,2м3; песок -0,284м3; балки фундаментные -2,51м3; мастика морозостойкая -1,61тн; маты базальтовые М75 в обкладке -5,15м3, на металлической сетке-371м3.</t>
  </si>
  <si>
    <t>Смеси асфальтобетонные типа А-288,83тн4 бетон В15-20,15м3; смеси песчано-гравийные -295,97м3; щебень марки1000-274,1м3; плиты тротуарные из бетона В35 толщ60мм -3,6м2; битум нефтяной дорожный - 9,83тн; камни бетонные бордюрные БР100.30.21 -12,84м3; поребрик 780х210х70-1,58м3.</t>
  </si>
  <si>
    <t>факт выполнения 2-го полугодия 2017года</t>
  </si>
  <si>
    <t>план 2018 года</t>
  </si>
  <si>
    <t>ожидаемое выполнение за 1 полугодие 2018 года</t>
  </si>
  <si>
    <t>факт выполнения 2-го полугодия 2016 года</t>
  </si>
  <si>
    <t>факт 2017 года</t>
  </si>
  <si>
    <t>(-11,50%)</t>
  </si>
  <si>
    <t>(-11,78%)</t>
  </si>
  <si>
    <t>(-14,30%)</t>
  </si>
  <si>
    <t>(-2,83%)</t>
  </si>
  <si>
    <t>(1,33%)</t>
  </si>
  <si>
    <t>(-5,81%)</t>
  </si>
  <si>
    <t>(8,79%)</t>
  </si>
  <si>
    <t>(1,06%)</t>
  </si>
  <si>
    <t>(0,81%)</t>
  </si>
  <si>
    <t>(0,90%)</t>
  </si>
  <si>
    <t>(1,94%)</t>
  </si>
  <si>
    <t>(0,49%)</t>
  </si>
  <si>
    <t>(-2,62%)</t>
  </si>
  <si>
    <t>(3,05%)</t>
  </si>
  <si>
    <t>60,33% 
(на 01.01.2018 года)
(0,59%)</t>
  </si>
  <si>
    <t xml:space="preserve">60,33% 
(на 01.01.2018 года)
</t>
  </si>
  <si>
    <t>62,83% 
(на 01.01.2019 года)
(2,50%)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</si>
</sst>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0.00000000"/>
    <numFmt numFmtId="179" formatCode="0.0"/>
  </numFmts>
  <fonts count="75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57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</font>
    <font>
      <sz val="10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6" tint="-0.24997000396251678"/>
      <name val="Times New Roman"/>
      <family val="1"/>
    </font>
    <font>
      <sz val="10"/>
      <color theme="6" tint="-0.24997000396251678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>
        <color theme="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52">
      <alignment/>
      <protection/>
    </xf>
    <xf numFmtId="0" fontId="3" fillId="0" borderId="0" xfId="52" applyFont="1" applyAlignment="1">
      <alignment vertical="center"/>
      <protection/>
    </xf>
    <xf numFmtId="0" fontId="60" fillId="0" borderId="10" xfId="52" applyFont="1" applyBorder="1" applyAlignment="1">
      <alignment vertical="center" wrapText="1"/>
      <protection/>
    </xf>
    <xf numFmtId="0" fontId="60" fillId="0" borderId="10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0" fontId="60" fillId="0" borderId="10" xfId="52" applyNumberFormat="1" applyFont="1" applyBorder="1" applyAlignment="1">
      <alignment horizontal="center" vertical="center" wrapText="1"/>
      <protection/>
    </xf>
    <xf numFmtId="0" fontId="60" fillId="0" borderId="0" xfId="52" applyFont="1" applyAlignment="1">
      <alignment vertical="center"/>
      <protection/>
    </xf>
    <xf numFmtId="0" fontId="58" fillId="0" borderId="0" xfId="52" applyFont="1" applyAlignment="1">
      <alignment vertical="center"/>
      <protection/>
    </xf>
    <xf numFmtId="0" fontId="0" fillId="0" borderId="0" xfId="52" applyFont="1">
      <alignment/>
      <protection/>
    </xf>
    <xf numFmtId="0" fontId="61" fillId="0" borderId="0" xfId="52" applyFont="1" applyAlignment="1">
      <alignment vertical="center"/>
      <protection/>
    </xf>
    <xf numFmtId="0" fontId="3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52" applyFill="1">
      <alignment/>
      <protection/>
    </xf>
    <xf numFmtId="0" fontId="0" fillId="0" borderId="0" xfId="0" applyAlignment="1">
      <alignment/>
    </xf>
    <xf numFmtId="0" fontId="62" fillId="0" borderId="15" xfId="52" applyFont="1" applyBorder="1" applyAlignment="1">
      <alignment horizontal="center" vertical="center"/>
      <protection/>
    </xf>
    <xf numFmtId="0" fontId="63" fillId="0" borderId="16" xfId="52" applyFont="1" applyBorder="1" applyAlignment="1">
      <alignment horizontal="center" vertical="center" wrapText="1"/>
      <protection/>
    </xf>
    <xf numFmtId="0" fontId="63" fillId="0" borderId="16" xfId="52" applyFont="1" applyFill="1" applyBorder="1" applyAlignment="1">
      <alignment horizontal="center" vertical="center" wrapText="1"/>
      <protection/>
    </xf>
    <xf numFmtId="0" fontId="64" fillId="0" borderId="11" xfId="52" applyFont="1" applyBorder="1" applyAlignment="1">
      <alignment horizontal="center" vertical="center"/>
      <protection/>
    </xf>
    <xf numFmtId="16" fontId="64" fillId="0" borderId="11" xfId="52" applyNumberFormat="1" applyFont="1" applyBorder="1" applyAlignment="1">
      <alignment horizontal="center" vertical="center"/>
      <protection/>
    </xf>
    <xf numFmtId="0" fontId="64" fillId="0" borderId="17" xfId="52" applyFont="1" applyBorder="1" applyAlignment="1">
      <alignment horizontal="center" vertical="center"/>
      <protection/>
    </xf>
    <xf numFmtId="49" fontId="60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52" applyFont="1" applyFill="1">
      <alignment/>
      <protection/>
    </xf>
    <xf numFmtId="0" fontId="63" fillId="0" borderId="18" xfId="52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2" fontId="60" fillId="0" borderId="10" xfId="52" applyNumberFormat="1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0" fillId="0" borderId="10" xfId="52" applyFont="1" applyFill="1" applyBorder="1" applyAlignment="1">
      <alignment horizontal="center" vertical="center" wrapText="1"/>
      <protection/>
    </xf>
    <xf numFmtId="2" fontId="60" fillId="0" borderId="10" xfId="52" applyNumberFormat="1" applyFont="1" applyFill="1" applyBorder="1" applyAlignment="1">
      <alignment horizontal="center" vertical="center" wrapText="1"/>
      <protection/>
    </xf>
    <xf numFmtId="2" fontId="60" fillId="8" borderId="10" xfId="52" applyNumberFormat="1" applyFont="1" applyFill="1" applyBorder="1" applyAlignment="1">
      <alignment horizontal="center" vertical="center" wrapText="1"/>
      <protection/>
    </xf>
    <xf numFmtId="0" fontId="60" fillId="8" borderId="10" xfId="52" applyFont="1" applyFill="1" applyBorder="1" applyAlignment="1">
      <alignment horizontal="center" vertical="center" wrapText="1"/>
      <protection/>
    </xf>
    <xf numFmtId="0" fontId="66" fillId="0" borderId="16" xfId="52" applyFont="1" applyFill="1" applyBorder="1" applyAlignment="1">
      <alignment horizontal="center" vertical="center" wrapText="1"/>
      <protection/>
    </xf>
    <xf numFmtId="0" fontId="67" fillId="0" borderId="10" xfId="52" applyFont="1" applyFill="1" applyBorder="1" applyAlignment="1">
      <alignment horizontal="center" vertical="center" wrapText="1"/>
      <protection/>
    </xf>
    <xf numFmtId="2" fontId="67" fillId="0" borderId="10" xfId="52" applyNumberFormat="1" applyFont="1" applyFill="1" applyBorder="1" applyAlignment="1">
      <alignment horizontal="center" vertical="center" wrapText="1"/>
      <protection/>
    </xf>
    <xf numFmtId="0" fontId="67" fillId="0" borderId="10" xfId="52" applyFont="1" applyBorder="1" applyAlignment="1">
      <alignment horizontal="center" vertical="center" wrapText="1"/>
      <protection/>
    </xf>
    <xf numFmtId="0" fontId="60" fillId="0" borderId="10" xfId="52" applyFont="1" applyBorder="1" applyAlignment="1">
      <alignment horizontal="left" vertical="center" wrapText="1"/>
      <protection/>
    </xf>
    <xf numFmtId="1" fontId="2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73" fontId="3" fillId="0" borderId="19" xfId="52" applyNumberFormat="1" applyFont="1" applyFill="1" applyBorder="1" applyAlignment="1">
      <alignment horizontal="center" vertical="center" wrapText="1"/>
      <protection/>
    </xf>
    <xf numFmtId="173" fontId="67" fillId="0" borderId="10" xfId="52" applyNumberFormat="1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49" fontId="3" fillId="0" borderId="20" xfId="52" applyNumberFormat="1" applyFont="1" applyFill="1" applyBorder="1" applyAlignment="1">
      <alignment horizontal="center" vertical="center"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49" fontId="3" fillId="0" borderId="22" xfId="52" applyNumberFormat="1" applyFont="1" applyFill="1" applyBorder="1" applyAlignment="1">
      <alignment horizontal="center" vertical="center" wrapText="1"/>
      <protection/>
    </xf>
    <xf numFmtId="0" fontId="3" fillId="0" borderId="23" xfId="52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72" fontId="3" fillId="0" borderId="10" xfId="52" applyNumberFormat="1" applyFont="1" applyFill="1" applyBorder="1" applyAlignment="1">
      <alignment horizontal="center" vertical="center" wrapText="1"/>
      <protection/>
    </xf>
    <xf numFmtId="10" fontId="57" fillId="0" borderId="10" xfId="53" applyNumberFormat="1" applyFont="1" applyFill="1" applyBorder="1" applyAlignment="1">
      <alignment horizontal="center" vertical="center" wrapText="1"/>
      <protection/>
    </xf>
    <xf numFmtId="2" fontId="3" fillId="8" borderId="10" xfId="52" applyNumberFormat="1" applyFont="1" applyFill="1" applyBorder="1" applyAlignment="1">
      <alignment horizontal="center" vertical="center" wrapText="1"/>
      <protection/>
    </xf>
    <xf numFmtId="0" fontId="3" fillId="8" borderId="10" xfId="52" applyFont="1" applyFill="1" applyBorder="1" applyAlignment="1">
      <alignment horizontal="center" vertical="center" wrapText="1"/>
      <protection/>
    </xf>
    <xf numFmtId="173" fontId="3" fillId="8" borderId="10" xfId="52" applyNumberFormat="1" applyFont="1" applyFill="1" applyBorder="1" applyAlignment="1">
      <alignment horizontal="center" vertical="center" wrapText="1"/>
      <protection/>
    </xf>
    <xf numFmtId="0" fontId="68" fillId="0" borderId="10" xfId="52" applyFont="1" applyFill="1" applyBorder="1" applyAlignment="1">
      <alignment horizontal="center" vertical="center" wrapText="1"/>
      <protection/>
    </xf>
    <xf numFmtId="2" fontId="67" fillId="8" borderId="10" xfId="52" applyNumberFormat="1" applyFont="1" applyFill="1" applyBorder="1" applyAlignment="1">
      <alignment horizontal="center" vertical="center" wrapText="1"/>
      <protection/>
    </xf>
    <xf numFmtId="0" fontId="67" fillId="8" borderId="10" xfId="52" applyFont="1" applyFill="1" applyBorder="1" applyAlignment="1">
      <alignment horizontal="center" vertical="center" wrapText="1"/>
      <protection/>
    </xf>
    <xf numFmtId="0" fontId="68" fillId="0" borderId="13" xfId="52" applyFont="1" applyFill="1" applyBorder="1" applyAlignment="1">
      <alignment horizontal="center" vertical="center" wrapText="1"/>
      <protection/>
    </xf>
    <xf numFmtId="0" fontId="69" fillId="0" borderId="0" xfId="52" applyFont="1" applyFill="1">
      <alignment/>
      <protection/>
    </xf>
    <xf numFmtId="0" fontId="3" fillId="0" borderId="13" xfId="52" applyFont="1" applyBorder="1" applyAlignment="1">
      <alignment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37" fillId="0" borderId="0" xfId="0" applyFont="1" applyFill="1" applyAlignment="1">
      <alignment horizont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60" fillId="0" borderId="15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74" fillId="0" borderId="0" xfId="52" applyFont="1" applyAlignment="1">
      <alignment horizontal="center"/>
      <protection/>
    </xf>
    <xf numFmtId="0" fontId="3" fillId="0" borderId="25" xfId="52" applyFont="1" applyFill="1" applyBorder="1" applyAlignment="1">
      <alignment horizontal="center" vertical="center" wrapText="1"/>
      <protection/>
    </xf>
    <xf numFmtId="0" fontId="3" fillId="0" borderId="26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60" fillId="0" borderId="19" xfId="52" applyFont="1" applyBorder="1" applyAlignment="1">
      <alignment horizontal="left" vertical="center" wrapText="1"/>
      <protection/>
    </xf>
    <xf numFmtId="0" fontId="60" fillId="0" borderId="22" xfId="52" applyFont="1" applyBorder="1" applyAlignment="1">
      <alignment horizontal="left" vertical="center" wrapText="1"/>
      <protection/>
    </xf>
    <xf numFmtId="16" fontId="64" fillId="0" borderId="27" xfId="52" applyNumberFormat="1" applyFont="1" applyBorder="1" applyAlignment="1">
      <alignment horizontal="center" vertical="center"/>
      <protection/>
    </xf>
    <xf numFmtId="16" fontId="64" fillId="0" borderId="28" xfId="52" applyNumberFormat="1" applyFont="1" applyBorder="1" applyAlignment="1">
      <alignment horizontal="center" vertical="center"/>
      <protection/>
    </xf>
    <xf numFmtId="0" fontId="64" fillId="0" borderId="27" xfId="52" applyFont="1" applyBorder="1" applyAlignment="1">
      <alignment horizontal="center" vertical="center"/>
      <protection/>
    </xf>
    <xf numFmtId="0" fontId="64" fillId="0" borderId="28" xfId="52" applyFont="1" applyBorder="1" applyAlignment="1">
      <alignment horizontal="center" vertical="center"/>
      <protection/>
    </xf>
    <xf numFmtId="0" fontId="3" fillId="0" borderId="19" xfId="52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2" fontId="3" fillId="0" borderId="19" xfId="52" applyNumberFormat="1" applyFont="1" applyFill="1" applyBorder="1" applyAlignment="1">
      <alignment horizontal="center" vertical="center" wrapText="1"/>
      <protection/>
    </xf>
    <xf numFmtId="2" fontId="3" fillId="0" borderId="22" xfId="52" applyNumberFormat="1" applyFont="1" applyFill="1" applyBorder="1" applyAlignment="1">
      <alignment horizontal="center" vertical="center" wrapText="1"/>
      <protection/>
    </xf>
    <xf numFmtId="173" fontId="3" fillId="0" borderId="19" xfId="52" applyNumberFormat="1" applyFont="1" applyFill="1" applyBorder="1" applyAlignment="1">
      <alignment horizontal="center" vertical="center" wrapText="1"/>
      <protection/>
    </xf>
    <xf numFmtId="173" fontId="3" fillId="0" borderId="22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="68" zoomScaleSheetLayoutView="68" zoomScalePageLayoutView="0" workbookViewId="0" topLeftCell="A1">
      <selection activeCell="A9" sqref="A9:S9"/>
    </sheetView>
  </sheetViews>
  <sheetFormatPr defaultColWidth="9.140625" defaultRowHeight="15"/>
  <cols>
    <col min="1" max="1" width="3.8515625" style="0" customWidth="1"/>
    <col min="2" max="2" width="18.421875" style="0" customWidth="1"/>
    <col min="3" max="3" width="9.421875" style="0" customWidth="1"/>
    <col min="4" max="4" width="22.7109375" style="0" customWidth="1"/>
    <col min="5" max="5" width="12.7109375" style="0" customWidth="1"/>
    <col min="7" max="7" width="10.57421875" style="0" customWidth="1"/>
    <col min="9" max="9" width="10.7109375" style="0" customWidth="1"/>
    <col min="10" max="10" width="9.8515625" style="0" customWidth="1"/>
    <col min="11" max="11" width="11.00390625" style="0" customWidth="1"/>
    <col min="12" max="12" width="5.28125" style="0" customWidth="1"/>
    <col min="13" max="13" width="5.57421875" style="0" customWidth="1"/>
    <col min="14" max="14" width="8.28125" style="0" bestFit="1" customWidth="1"/>
    <col min="15" max="15" width="9.7109375" style="0" customWidth="1"/>
    <col min="16" max="17" width="4.7109375" style="0" bestFit="1" customWidth="1"/>
    <col min="18" max="19" width="6.140625" style="0" customWidth="1"/>
  </cols>
  <sheetData>
    <row r="1" spans="11:19" ht="15">
      <c r="K1" s="98" t="s">
        <v>49</v>
      </c>
      <c r="L1" s="98"/>
      <c r="M1" s="98"/>
      <c r="N1" s="98"/>
      <c r="O1" s="98"/>
      <c r="P1" s="98"/>
      <c r="Q1" s="98"/>
      <c r="R1" s="98"/>
      <c r="S1" s="98"/>
    </row>
    <row r="2" spans="11:19" ht="15">
      <c r="K2" s="98" t="s">
        <v>50</v>
      </c>
      <c r="L2" s="98"/>
      <c r="M2" s="98"/>
      <c r="N2" s="98"/>
      <c r="O2" s="98"/>
      <c r="P2" s="98"/>
      <c r="Q2" s="98"/>
      <c r="R2" s="98"/>
      <c r="S2" s="98"/>
    </row>
    <row r="3" spans="11:19" ht="15">
      <c r="K3" s="98" t="s">
        <v>51</v>
      </c>
      <c r="L3" s="98"/>
      <c r="M3" s="98"/>
      <c r="N3" s="98"/>
      <c r="O3" s="98"/>
      <c r="P3" s="98"/>
      <c r="Q3" s="98"/>
      <c r="R3" s="98"/>
      <c r="S3" s="98"/>
    </row>
    <row r="4" spans="11:19" ht="15">
      <c r="K4" s="98" t="s">
        <v>52</v>
      </c>
      <c r="L4" s="98"/>
      <c r="M4" s="98"/>
      <c r="N4" s="98"/>
      <c r="O4" s="98"/>
      <c r="P4" s="98"/>
      <c r="Q4" s="98"/>
      <c r="R4" s="98"/>
      <c r="S4" s="98"/>
    </row>
    <row r="7" spans="1:19" ht="18.75">
      <c r="A7" s="102" t="s">
        <v>73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ht="18.75">
      <c r="A8" s="102" t="s">
        <v>74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</row>
    <row r="9" spans="1:19" ht="18.75">
      <c r="A9" s="103" t="s">
        <v>0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</row>
    <row r="10" spans="1:19" ht="15">
      <c r="A10" s="104" t="s">
        <v>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</row>
    <row r="11" spans="1:19" ht="15">
      <c r="A11" s="107" t="s">
        <v>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5">
      <c r="A12" s="104" t="s">
        <v>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ht="30" customHeight="1">
      <c r="A13" s="99" t="s">
        <v>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</row>
    <row r="14" spans="1:19" ht="15">
      <c r="A14" s="104" t="s">
        <v>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</row>
    <row r="15" ht="15.75" thickBot="1"/>
    <row r="16" spans="1:19" ht="25.5" customHeight="1">
      <c r="A16" s="108" t="s">
        <v>6</v>
      </c>
      <c r="B16" s="100" t="s">
        <v>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1"/>
    </row>
    <row r="17" spans="1:19" ht="61.5" customHeight="1">
      <c r="A17" s="109"/>
      <c r="B17" s="49" t="s">
        <v>8</v>
      </c>
      <c r="C17" s="49" t="s">
        <v>9</v>
      </c>
      <c r="D17" s="105" t="s">
        <v>10</v>
      </c>
      <c r="E17" s="105"/>
      <c r="F17" s="105" t="s">
        <v>11</v>
      </c>
      <c r="G17" s="105"/>
      <c r="H17" s="105" t="s">
        <v>12</v>
      </c>
      <c r="I17" s="105"/>
      <c r="J17" s="105"/>
      <c r="K17" s="105"/>
      <c r="L17" s="105" t="s">
        <v>13</v>
      </c>
      <c r="M17" s="105"/>
      <c r="N17" s="105"/>
      <c r="O17" s="105"/>
      <c r="P17" s="105" t="s">
        <v>14</v>
      </c>
      <c r="Q17" s="105"/>
      <c r="R17" s="105" t="s">
        <v>15</v>
      </c>
      <c r="S17" s="106"/>
    </row>
    <row r="18" spans="1:19" ht="38.25">
      <c r="A18" s="25"/>
      <c r="B18" s="1"/>
      <c r="C18" s="1"/>
      <c r="D18" s="49" t="s">
        <v>16</v>
      </c>
      <c r="E18" s="49" t="s">
        <v>63</v>
      </c>
      <c r="F18" s="49" t="s">
        <v>16</v>
      </c>
      <c r="G18" s="49" t="s">
        <v>63</v>
      </c>
      <c r="H18" s="49" t="s">
        <v>16</v>
      </c>
      <c r="I18" s="49" t="s">
        <v>63</v>
      </c>
      <c r="J18" s="49" t="s">
        <v>18</v>
      </c>
      <c r="K18" s="49" t="s">
        <v>19</v>
      </c>
      <c r="L18" s="49" t="s">
        <v>16</v>
      </c>
      <c r="M18" s="49" t="s">
        <v>17</v>
      </c>
      <c r="N18" s="49" t="s">
        <v>18</v>
      </c>
      <c r="O18" s="49" t="s">
        <v>19</v>
      </c>
      <c r="P18" s="49" t="s">
        <v>16</v>
      </c>
      <c r="Q18" s="49" t="s">
        <v>17</v>
      </c>
      <c r="R18" s="49" t="s">
        <v>16</v>
      </c>
      <c r="S18" s="50" t="s">
        <v>17</v>
      </c>
    </row>
    <row r="19" spans="1:19" ht="15">
      <c r="A19" s="48">
        <v>1</v>
      </c>
      <c r="B19" s="49">
        <v>2</v>
      </c>
      <c r="C19" s="49">
        <v>3</v>
      </c>
      <c r="D19" s="49">
        <v>4</v>
      </c>
      <c r="E19" s="49">
        <v>5</v>
      </c>
      <c r="F19" s="49">
        <v>7</v>
      </c>
      <c r="G19" s="49">
        <v>8</v>
      </c>
      <c r="H19" s="49">
        <v>9</v>
      </c>
      <c r="I19" s="49">
        <v>10</v>
      </c>
      <c r="J19" s="49">
        <v>11</v>
      </c>
      <c r="K19" s="49">
        <v>12</v>
      </c>
      <c r="L19" s="49">
        <v>13</v>
      </c>
      <c r="M19" s="49">
        <v>14</v>
      </c>
      <c r="N19" s="49">
        <v>15</v>
      </c>
      <c r="O19" s="49">
        <v>16</v>
      </c>
      <c r="P19" s="49">
        <v>17</v>
      </c>
      <c r="Q19" s="49">
        <v>18</v>
      </c>
      <c r="R19" s="49">
        <v>19</v>
      </c>
      <c r="S19" s="50">
        <v>20</v>
      </c>
    </row>
    <row r="20" spans="1:19" ht="38.25" customHeight="1">
      <c r="A20" s="26"/>
      <c r="B20" s="54" t="s">
        <v>20</v>
      </c>
      <c r="C20" s="2"/>
      <c r="D20" s="2"/>
      <c r="E20" s="2"/>
      <c r="F20" s="55" t="s">
        <v>84</v>
      </c>
      <c r="G20" s="54" t="s">
        <v>88</v>
      </c>
      <c r="H20" s="55" t="s">
        <v>86</v>
      </c>
      <c r="I20" s="54" t="s">
        <v>88</v>
      </c>
      <c r="J20" s="54" t="s">
        <v>87</v>
      </c>
      <c r="K20" s="3"/>
      <c r="L20" s="1" t="s">
        <v>21</v>
      </c>
      <c r="M20" s="1" t="s">
        <v>21</v>
      </c>
      <c r="N20" s="1" t="s">
        <v>21</v>
      </c>
      <c r="O20" s="1"/>
      <c r="P20" s="1" t="s">
        <v>21</v>
      </c>
      <c r="Q20" s="1" t="s">
        <v>21</v>
      </c>
      <c r="R20" s="1" t="s">
        <v>21</v>
      </c>
      <c r="S20" s="27" t="s">
        <v>21</v>
      </c>
    </row>
    <row r="21" spans="1:19" ht="79.5" customHeight="1">
      <c r="A21" s="51">
        <v>1</v>
      </c>
      <c r="B21" s="44" t="s">
        <v>22</v>
      </c>
      <c r="C21" s="5"/>
      <c r="D21" s="6"/>
      <c r="E21" s="73"/>
      <c r="F21" s="74">
        <f>F22+F23+F24+F25+F26+F27</f>
        <v>442491</v>
      </c>
      <c r="G21" s="53"/>
      <c r="H21" s="74">
        <f>H22+H23+H24+H25+H26+H27</f>
        <v>442491</v>
      </c>
      <c r="I21" s="7"/>
      <c r="J21" s="5">
        <f>J22+J23+J24+J25+J26+J27</f>
        <v>-442491</v>
      </c>
      <c r="K21" s="47"/>
      <c r="L21" s="1" t="s">
        <v>21</v>
      </c>
      <c r="M21" s="1" t="s">
        <v>21</v>
      </c>
      <c r="N21" s="1" t="s">
        <v>21</v>
      </c>
      <c r="O21" s="2"/>
      <c r="P21" s="1" t="s">
        <v>21</v>
      </c>
      <c r="Q21" s="1" t="s">
        <v>21</v>
      </c>
      <c r="R21" s="1" t="s">
        <v>21</v>
      </c>
      <c r="S21" s="27" t="s">
        <v>21</v>
      </c>
    </row>
    <row r="22" spans="1:19" ht="187.5" customHeight="1">
      <c r="A22" s="40" t="s">
        <v>54</v>
      </c>
      <c r="B22" s="56" t="s">
        <v>75</v>
      </c>
      <c r="C22" s="5" t="s">
        <v>65</v>
      </c>
      <c r="D22" s="46" t="s">
        <v>90</v>
      </c>
      <c r="E22" s="41"/>
      <c r="F22" s="7">
        <v>30739</v>
      </c>
      <c r="G22" s="7">
        <v>0</v>
      </c>
      <c r="H22" s="7">
        <f aca="true" t="shared" si="0" ref="H22:H27">F22</f>
        <v>30739</v>
      </c>
      <c r="I22" s="7">
        <v>0</v>
      </c>
      <c r="J22" s="5">
        <f>I22-H22</f>
        <v>-30739</v>
      </c>
      <c r="K22" s="4"/>
      <c r="L22" s="1"/>
      <c r="M22" s="1"/>
      <c r="N22" s="1"/>
      <c r="O22" s="2"/>
      <c r="P22" s="1"/>
      <c r="Q22" s="1"/>
      <c r="R22" s="1"/>
      <c r="S22" s="27"/>
    </row>
    <row r="23" spans="1:19" ht="365.25" customHeight="1">
      <c r="A23" s="40" t="s">
        <v>31</v>
      </c>
      <c r="B23" s="56" t="s">
        <v>89</v>
      </c>
      <c r="C23" s="5" t="s">
        <v>65</v>
      </c>
      <c r="D23" s="76" t="s">
        <v>91</v>
      </c>
      <c r="E23" s="6"/>
      <c r="F23" s="9">
        <f>294511+56565+45463</f>
        <v>396539</v>
      </c>
      <c r="G23" s="7"/>
      <c r="H23" s="9">
        <f t="shared" si="0"/>
        <v>396539</v>
      </c>
      <c r="I23" s="7"/>
      <c r="J23" s="5">
        <f>I23-H23</f>
        <v>-396539</v>
      </c>
      <c r="K23" s="47"/>
      <c r="L23" s="1"/>
      <c r="M23" s="1"/>
      <c r="N23" s="1"/>
      <c r="O23" s="2"/>
      <c r="P23" s="1"/>
      <c r="Q23" s="1"/>
      <c r="R23" s="1"/>
      <c r="S23" s="27"/>
    </row>
    <row r="24" spans="1:19" ht="77.25" customHeight="1" hidden="1">
      <c r="A24" s="40" t="s">
        <v>55</v>
      </c>
      <c r="B24" s="4" t="s">
        <v>69</v>
      </c>
      <c r="C24" s="5" t="s">
        <v>65</v>
      </c>
      <c r="D24" s="6"/>
      <c r="E24" s="6"/>
      <c r="F24" s="9">
        <f>45463-45463</f>
        <v>0</v>
      </c>
      <c r="G24" s="7"/>
      <c r="H24" s="9">
        <f t="shared" si="0"/>
        <v>0</v>
      </c>
      <c r="I24" s="7"/>
      <c r="J24" s="5">
        <f>I24-H24</f>
        <v>0</v>
      </c>
      <c r="K24" s="47"/>
      <c r="L24" s="1"/>
      <c r="M24" s="1"/>
      <c r="N24" s="1"/>
      <c r="O24" s="2"/>
      <c r="P24" s="1"/>
      <c r="Q24" s="1"/>
      <c r="R24" s="1"/>
      <c r="S24" s="27"/>
    </row>
    <row r="25" spans="1:19" ht="123" customHeight="1">
      <c r="A25" s="40" t="s">
        <v>33</v>
      </c>
      <c r="B25" s="56" t="s">
        <v>76</v>
      </c>
      <c r="C25" s="5" t="s">
        <v>65</v>
      </c>
      <c r="D25" s="46" t="s">
        <v>92</v>
      </c>
      <c r="E25" s="6"/>
      <c r="F25" s="9">
        <v>13547</v>
      </c>
      <c r="G25" s="7"/>
      <c r="H25" s="9">
        <f t="shared" si="0"/>
        <v>13547</v>
      </c>
      <c r="I25" s="7"/>
      <c r="J25" s="5">
        <f>I25-H25</f>
        <v>-13547</v>
      </c>
      <c r="K25" s="4" t="s">
        <v>66</v>
      </c>
      <c r="L25" s="1"/>
      <c r="M25" s="1"/>
      <c r="N25" s="1"/>
      <c r="O25" s="2"/>
      <c r="P25" s="1"/>
      <c r="Q25" s="1"/>
      <c r="R25" s="1"/>
      <c r="S25" s="27"/>
    </row>
    <row r="26" spans="1:19" ht="22.5" customHeight="1">
      <c r="A26" s="40" t="s">
        <v>56</v>
      </c>
      <c r="B26" s="4" t="s">
        <v>68</v>
      </c>
      <c r="C26" s="3" t="s">
        <v>65</v>
      </c>
      <c r="D26" s="41"/>
      <c r="E26" s="41"/>
      <c r="F26" s="9">
        <v>1299</v>
      </c>
      <c r="G26" s="7"/>
      <c r="H26" s="9">
        <f t="shared" si="0"/>
        <v>1299</v>
      </c>
      <c r="I26" s="7"/>
      <c r="J26" s="5">
        <f aca="true" t="shared" si="1" ref="J26:J33">I26-H26</f>
        <v>-1299</v>
      </c>
      <c r="K26" s="47"/>
      <c r="L26" s="1"/>
      <c r="M26" s="1"/>
      <c r="N26" s="1"/>
      <c r="O26" s="2"/>
      <c r="P26" s="1"/>
      <c r="Q26" s="1"/>
      <c r="R26" s="1"/>
      <c r="S26" s="27"/>
    </row>
    <row r="27" spans="1:19" ht="18" customHeight="1">
      <c r="A27" s="40" t="s">
        <v>83</v>
      </c>
      <c r="B27" s="4" t="s">
        <v>70</v>
      </c>
      <c r="C27" s="5" t="s">
        <v>65</v>
      </c>
      <c r="D27" s="6"/>
      <c r="E27" s="6"/>
      <c r="F27" s="9">
        <v>367</v>
      </c>
      <c r="G27" s="7"/>
      <c r="H27" s="9">
        <f t="shared" si="0"/>
        <v>367</v>
      </c>
      <c r="I27" s="7"/>
      <c r="J27" s="5">
        <f t="shared" si="1"/>
        <v>-367</v>
      </c>
      <c r="K27" s="47"/>
      <c r="L27" s="1"/>
      <c r="M27" s="1"/>
      <c r="N27" s="1"/>
      <c r="O27" s="2"/>
      <c r="P27" s="1"/>
      <c r="Q27" s="1"/>
      <c r="R27" s="1"/>
      <c r="S27" s="27"/>
    </row>
    <row r="28" spans="1:19" ht="27.75" customHeight="1">
      <c r="A28" s="52" t="s">
        <v>58</v>
      </c>
      <c r="B28" s="44" t="s">
        <v>57</v>
      </c>
      <c r="C28" s="5"/>
      <c r="D28" s="6"/>
      <c r="E28" s="6"/>
      <c r="F28" s="53">
        <f>F29+F30+F31+F32+F33+F34</f>
        <v>32410</v>
      </c>
      <c r="G28" s="7"/>
      <c r="H28" s="53">
        <f>H29+H30+H34</f>
        <v>32410</v>
      </c>
      <c r="I28" s="7"/>
      <c r="J28" s="75">
        <f t="shared" si="1"/>
        <v>-32410</v>
      </c>
      <c r="K28" s="8"/>
      <c r="L28" s="1"/>
      <c r="M28" s="1"/>
      <c r="N28" s="1"/>
      <c r="O28" s="2"/>
      <c r="P28" s="1"/>
      <c r="Q28" s="1"/>
      <c r="R28" s="1"/>
      <c r="S28" s="27"/>
    </row>
    <row r="29" spans="1:19" ht="96" customHeight="1">
      <c r="A29" s="40" t="s">
        <v>59</v>
      </c>
      <c r="B29" s="57" t="s">
        <v>77</v>
      </c>
      <c r="C29" s="5" t="s">
        <v>65</v>
      </c>
      <c r="D29" s="6"/>
      <c r="E29" s="6"/>
      <c r="F29" s="7">
        <v>392</v>
      </c>
      <c r="G29" s="7">
        <v>0</v>
      </c>
      <c r="H29" s="7">
        <f>F29</f>
        <v>392</v>
      </c>
      <c r="I29" s="7">
        <v>0</v>
      </c>
      <c r="J29" s="5">
        <f t="shared" si="1"/>
        <v>-392</v>
      </c>
      <c r="K29" s="4" t="s">
        <v>66</v>
      </c>
      <c r="L29" s="1"/>
      <c r="M29" s="1"/>
      <c r="N29" s="1"/>
      <c r="O29" s="2"/>
      <c r="P29" s="1"/>
      <c r="Q29" s="1"/>
      <c r="R29" s="1"/>
      <c r="S29" s="27"/>
    </row>
    <row r="30" spans="1:19" ht="103.5" customHeight="1">
      <c r="A30" s="40" t="s">
        <v>60</v>
      </c>
      <c r="B30" s="57" t="s">
        <v>78</v>
      </c>
      <c r="C30" s="5" t="s">
        <v>65</v>
      </c>
      <c r="D30" s="6"/>
      <c r="E30" s="6"/>
      <c r="F30" s="7">
        <v>260</v>
      </c>
      <c r="G30" s="7">
        <v>0</v>
      </c>
      <c r="H30" s="7">
        <f>F30</f>
        <v>260</v>
      </c>
      <c r="I30" s="7">
        <v>0</v>
      </c>
      <c r="J30" s="5">
        <f t="shared" si="1"/>
        <v>-260</v>
      </c>
      <c r="K30" s="4" t="s">
        <v>66</v>
      </c>
      <c r="L30" s="1"/>
      <c r="M30" s="1"/>
      <c r="N30" s="1"/>
      <c r="O30" s="2"/>
      <c r="P30" s="1"/>
      <c r="Q30" s="1"/>
      <c r="R30" s="1"/>
      <c r="S30" s="27"/>
    </row>
    <row r="31" spans="1:19" ht="89.25" customHeight="1" hidden="1">
      <c r="A31" s="40" t="s">
        <v>61</v>
      </c>
      <c r="B31" s="57" t="s">
        <v>79</v>
      </c>
      <c r="C31" s="5"/>
      <c r="D31" s="6"/>
      <c r="E31" s="6"/>
      <c r="F31" s="7"/>
      <c r="G31" s="7"/>
      <c r="H31" s="7"/>
      <c r="I31" s="7"/>
      <c r="J31" s="5"/>
      <c r="K31" s="4"/>
      <c r="L31" s="1"/>
      <c r="M31" s="1"/>
      <c r="N31" s="1"/>
      <c r="O31" s="2"/>
      <c r="P31" s="1"/>
      <c r="Q31" s="1"/>
      <c r="R31" s="1"/>
      <c r="S31" s="27"/>
    </row>
    <row r="32" spans="1:19" ht="28.5" customHeight="1" hidden="1">
      <c r="A32" s="40" t="s">
        <v>85</v>
      </c>
      <c r="B32" s="57" t="s">
        <v>80</v>
      </c>
      <c r="C32" s="5"/>
      <c r="D32" s="6"/>
      <c r="E32" s="6"/>
      <c r="F32" s="7"/>
      <c r="G32" s="7"/>
      <c r="H32" s="7"/>
      <c r="I32" s="7"/>
      <c r="J32" s="5"/>
      <c r="K32" s="4"/>
      <c r="L32" s="1"/>
      <c r="M32" s="1"/>
      <c r="N32" s="1"/>
      <c r="O32" s="2"/>
      <c r="P32" s="1"/>
      <c r="Q32" s="1"/>
      <c r="R32" s="1"/>
      <c r="S32" s="27"/>
    </row>
    <row r="33" spans="1:19" ht="54" customHeight="1" hidden="1">
      <c r="A33" s="40" t="s">
        <v>71</v>
      </c>
      <c r="B33" s="4" t="s">
        <v>81</v>
      </c>
      <c r="C33" s="5" t="s">
        <v>65</v>
      </c>
      <c r="D33" s="41" t="s">
        <v>62</v>
      </c>
      <c r="E33" s="6"/>
      <c r="F33" s="7"/>
      <c r="G33" s="9"/>
      <c r="H33" s="7"/>
      <c r="I33" s="9"/>
      <c r="J33" s="5">
        <f t="shared" si="1"/>
        <v>0</v>
      </c>
      <c r="K33" s="8" t="s">
        <v>66</v>
      </c>
      <c r="L33" s="1"/>
      <c r="M33" s="1"/>
      <c r="N33" s="1"/>
      <c r="O33" s="2"/>
      <c r="P33" s="1"/>
      <c r="Q33" s="1"/>
      <c r="R33" s="1"/>
      <c r="S33" s="27"/>
    </row>
    <row r="34" spans="1:19" ht="99.75" customHeight="1" thickBot="1">
      <c r="A34" s="40" t="s">
        <v>61</v>
      </c>
      <c r="B34" s="58" t="s">
        <v>82</v>
      </c>
      <c r="C34" s="28" t="s">
        <v>65</v>
      </c>
      <c r="D34" s="59" t="s">
        <v>62</v>
      </c>
      <c r="E34" s="60"/>
      <c r="F34" s="61">
        <v>31758</v>
      </c>
      <c r="G34" s="62">
        <v>0</v>
      </c>
      <c r="H34" s="61">
        <f>F34</f>
        <v>31758</v>
      </c>
      <c r="I34" s="62">
        <v>0</v>
      </c>
      <c r="J34" s="28">
        <f>I34-H34</f>
        <v>-31758</v>
      </c>
      <c r="K34" s="63" t="s">
        <v>66</v>
      </c>
      <c r="L34" s="29"/>
      <c r="M34" s="29"/>
      <c r="N34" s="29"/>
      <c r="O34" s="30"/>
      <c r="P34" s="29"/>
      <c r="Q34" s="29"/>
      <c r="R34" s="29"/>
      <c r="S34" s="31"/>
    </row>
    <row r="35" ht="15" customHeight="1"/>
    <row r="38" spans="1:19" ht="15.7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2"/>
      <c r="O38" s="12"/>
      <c r="P38" s="12"/>
      <c r="Q38" s="12"/>
      <c r="R38" s="13"/>
      <c r="S38" s="14"/>
    </row>
  </sheetData>
  <sheetProtection/>
  <mergeCells count="20">
    <mergeCell ref="A7:S7"/>
    <mergeCell ref="F17:G17"/>
    <mergeCell ref="R17:S17"/>
    <mergeCell ref="H17:K17"/>
    <mergeCell ref="L17:O17"/>
    <mergeCell ref="P17:Q17"/>
    <mergeCell ref="A11:S11"/>
    <mergeCell ref="A12:S12"/>
    <mergeCell ref="A16:A17"/>
    <mergeCell ref="D17:E17"/>
    <mergeCell ref="K1:S1"/>
    <mergeCell ref="K2:S2"/>
    <mergeCell ref="K3:S3"/>
    <mergeCell ref="K4:S4"/>
    <mergeCell ref="A13:S13"/>
    <mergeCell ref="B16:S16"/>
    <mergeCell ref="A8:S8"/>
    <mergeCell ref="A9:S9"/>
    <mergeCell ref="A14:S14"/>
    <mergeCell ref="A10:S10"/>
  </mergeCell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G43" sqref="G43"/>
    </sheetView>
  </sheetViews>
  <sheetFormatPr defaultColWidth="9.140625" defaultRowHeight="15" outlineLevelCol="1"/>
  <cols>
    <col min="1" max="1" width="6.7109375" style="15" bestFit="1" customWidth="1"/>
    <col min="2" max="2" width="39.8515625" style="15" customWidth="1"/>
    <col min="3" max="3" width="16.140625" style="15" hidden="1" customWidth="1" outlineLevel="1"/>
    <col min="4" max="4" width="16.140625" style="32" bestFit="1" customWidth="1" collapsed="1"/>
    <col min="5" max="5" width="16.140625" style="32" hidden="1" customWidth="1"/>
    <col min="6" max="6" width="17.7109375" style="15" customWidth="1"/>
    <col min="7" max="7" width="18.00390625" style="15" customWidth="1"/>
    <col min="8" max="8" width="31.421875" style="15" customWidth="1"/>
    <col min="9" max="9" width="24.28125" style="15" customWidth="1"/>
    <col min="10" max="16384" width="9.140625" style="15" customWidth="1"/>
  </cols>
  <sheetData>
    <row r="1" spans="7:15" ht="15">
      <c r="G1" s="98" t="s">
        <v>53</v>
      </c>
      <c r="H1" s="98"/>
      <c r="I1" s="98"/>
      <c r="J1" s="33"/>
      <c r="K1" s="33"/>
      <c r="L1" s="33"/>
      <c r="M1" s="33"/>
      <c r="N1" s="33"/>
      <c r="O1" s="33"/>
    </row>
    <row r="2" spans="7:15" ht="15">
      <c r="G2" s="98" t="s">
        <v>50</v>
      </c>
      <c r="H2" s="98"/>
      <c r="I2" s="98"/>
      <c r="J2" s="33"/>
      <c r="K2" s="33"/>
      <c r="L2" s="33"/>
      <c r="M2" s="33"/>
      <c r="N2" s="33"/>
      <c r="O2" s="33"/>
    </row>
    <row r="3" spans="7:15" ht="15">
      <c r="G3" s="98" t="s">
        <v>51</v>
      </c>
      <c r="H3" s="98"/>
      <c r="I3" s="98"/>
      <c r="J3" s="33"/>
      <c r="K3" s="33"/>
      <c r="L3" s="33"/>
      <c r="M3" s="33"/>
      <c r="N3" s="33"/>
      <c r="O3" s="33"/>
    </row>
    <row r="4" spans="7:15" ht="15">
      <c r="G4" s="98" t="s">
        <v>52</v>
      </c>
      <c r="H4" s="98"/>
      <c r="I4" s="98"/>
      <c r="J4" s="33"/>
      <c r="K4" s="33"/>
      <c r="L4" s="33"/>
      <c r="M4" s="33"/>
      <c r="N4" s="33"/>
      <c r="O4" s="33"/>
    </row>
    <row r="6" spans="1:9" ht="18.75">
      <c r="A6" s="110" t="s">
        <v>23</v>
      </c>
      <c r="B6" s="110"/>
      <c r="C6" s="110"/>
      <c r="D6" s="110"/>
      <c r="E6" s="110"/>
      <c r="F6" s="110"/>
      <c r="G6" s="110"/>
      <c r="H6" s="110"/>
      <c r="I6" s="110"/>
    </row>
    <row r="7" spans="2:8" ht="15.75" thickBot="1">
      <c r="B7" s="16"/>
      <c r="C7" s="16"/>
      <c r="G7" s="42"/>
      <c r="H7" s="32"/>
    </row>
    <row r="8" spans="1:9" ht="51">
      <c r="A8" s="34" t="s">
        <v>6</v>
      </c>
      <c r="B8" s="35" t="s">
        <v>24</v>
      </c>
      <c r="C8" s="68" t="s">
        <v>96</v>
      </c>
      <c r="D8" s="36" t="s">
        <v>93</v>
      </c>
      <c r="E8" s="68" t="s">
        <v>97</v>
      </c>
      <c r="F8" s="36" t="s">
        <v>94</v>
      </c>
      <c r="G8" s="36" t="s">
        <v>95</v>
      </c>
      <c r="H8" s="36" t="s">
        <v>25</v>
      </c>
      <c r="I8" s="43" t="s">
        <v>26</v>
      </c>
    </row>
    <row r="9" spans="1:9" ht="51">
      <c r="A9" s="37">
        <v>1</v>
      </c>
      <c r="B9" s="17" t="s">
        <v>27</v>
      </c>
      <c r="C9" s="18"/>
      <c r="D9" s="19"/>
      <c r="E9" s="69"/>
      <c r="F9" s="19"/>
      <c r="G9" s="19"/>
      <c r="H9" s="111" t="s">
        <v>28</v>
      </c>
      <c r="I9" s="113" t="s">
        <v>64</v>
      </c>
    </row>
    <row r="10" spans="1:9" ht="15">
      <c r="A10" s="117" t="s">
        <v>29</v>
      </c>
      <c r="B10" s="115" t="s">
        <v>30</v>
      </c>
      <c r="C10" s="78">
        <v>1619.924</v>
      </c>
      <c r="D10" s="77">
        <v>1433.66</v>
      </c>
      <c r="E10" s="78">
        <v>3226.17</v>
      </c>
      <c r="F10" s="79">
        <v>3260.328</v>
      </c>
      <c r="G10" s="121">
        <v>1559.296</v>
      </c>
      <c r="H10" s="111"/>
      <c r="I10" s="113"/>
    </row>
    <row r="11" spans="1:9" ht="15">
      <c r="A11" s="118"/>
      <c r="B11" s="116"/>
      <c r="C11" s="45"/>
      <c r="D11" s="80" t="s">
        <v>98</v>
      </c>
      <c r="E11" s="78"/>
      <c r="F11" s="80" t="s">
        <v>105</v>
      </c>
      <c r="G11" s="122"/>
      <c r="H11" s="111"/>
      <c r="I11" s="113"/>
    </row>
    <row r="12" spans="1:9" ht="15" hidden="1">
      <c r="A12" s="38"/>
      <c r="B12" s="17"/>
      <c r="C12" s="66"/>
      <c r="D12" s="87">
        <f>-(100-(D10/C10*100))</f>
        <v>-11.498317205004668</v>
      </c>
      <c r="E12" s="91"/>
      <c r="F12" s="87">
        <f>-(100-(F10/E10*100))</f>
        <v>1.0587786756432536</v>
      </c>
      <c r="G12" s="88"/>
      <c r="H12" s="111"/>
      <c r="I12" s="113"/>
    </row>
    <row r="13" spans="1:9" ht="15">
      <c r="A13" s="119" t="s">
        <v>31</v>
      </c>
      <c r="B13" s="115" t="s">
        <v>32</v>
      </c>
      <c r="C13" s="78">
        <v>1435.157</v>
      </c>
      <c r="D13" s="81">
        <v>1266.156</v>
      </c>
      <c r="E13" s="69">
        <v>2862.858</v>
      </c>
      <c r="F13" s="81">
        <v>2886.105</v>
      </c>
      <c r="G13" s="121">
        <v>1370.109</v>
      </c>
      <c r="H13" s="111"/>
      <c r="I13" s="113"/>
    </row>
    <row r="14" spans="1:9" ht="15">
      <c r="A14" s="120"/>
      <c r="B14" s="116"/>
      <c r="C14" s="45"/>
      <c r="D14" s="82" t="s">
        <v>99</v>
      </c>
      <c r="E14" s="69"/>
      <c r="F14" s="82" t="s">
        <v>106</v>
      </c>
      <c r="G14" s="122"/>
      <c r="H14" s="111"/>
      <c r="I14" s="113"/>
    </row>
    <row r="15" spans="1:9" ht="15" hidden="1">
      <c r="A15" s="37"/>
      <c r="B15" s="17"/>
      <c r="C15" s="66"/>
      <c r="D15" s="87">
        <f>-(100-(D13/C13*100))</f>
        <v>-11.775784809606193</v>
      </c>
      <c r="E15" s="92"/>
      <c r="F15" s="87">
        <f>-(100-(F13/E13*100))</f>
        <v>0.8120207149638503</v>
      </c>
      <c r="G15" s="88"/>
      <c r="H15" s="111"/>
      <c r="I15" s="113"/>
    </row>
    <row r="16" spans="1:9" ht="15">
      <c r="A16" s="37" t="s">
        <v>33</v>
      </c>
      <c r="B16" s="17" t="s">
        <v>34</v>
      </c>
      <c r="C16" s="69">
        <v>11.41</v>
      </c>
      <c r="D16" s="19">
        <v>11.68</v>
      </c>
      <c r="E16" s="70">
        <v>11.26</v>
      </c>
      <c r="F16" s="19">
        <v>11.48</v>
      </c>
      <c r="G16" s="19">
        <v>12.13</v>
      </c>
      <c r="H16" s="111"/>
      <c r="I16" s="113"/>
    </row>
    <row r="17" spans="1:9" ht="15">
      <c r="A17" s="119" t="s">
        <v>35</v>
      </c>
      <c r="B17" s="115" t="s">
        <v>67</v>
      </c>
      <c r="C17" s="78">
        <v>847.322</v>
      </c>
      <c r="D17" s="83">
        <v>726.119</v>
      </c>
      <c r="E17" s="69">
        <v>1697.324</v>
      </c>
      <c r="F17" s="77">
        <v>1712.66</v>
      </c>
      <c r="G17" s="121">
        <v>1030.561</v>
      </c>
      <c r="H17" s="111"/>
      <c r="I17" s="113"/>
    </row>
    <row r="18" spans="1:9" ht="15">
      <c r="A18" s="120"/>
      <c r="B18" s="116"/>
      <c r="C18" s="45"/>
      <c r="D18" s="80" t="s">
        <v>100</v>
      </c>
      <c r="E18" s="69"/>
      <c r="F18" s="80" t="s">
        <v>107</v>
      </c>
      <c r="G18" s="122"/>
      <c r="H18" s="111"/>
      <c r="I18" s="113"/>
    </row>
    <row r="19" spans="1:9" ht="15" hidden="1">
      <c r="A19" s="37"/>
      <c r="B19" s="17"/>
      <c r="C19" s="66"/>
      <c r="D19" s="87">
        <f>-(100-(D17/C17*100))</f>
        <v>-14.3042432510899</v>
      </c>
      <c r="E19" s="92"/>
      <c r="F19" s="87">
        <f>-(100-(F17/E17*100))</f>
        <v>0.9035399251999081</v>
      </c>
      <c r="G19" s="88"/>
      <c r="H19" s="111"/>
      <c r="I19" s="113"/>
    </row>
    <row r="20" spans="1:9" ht="15" customHeight="1">
      <c r="A20" s="119" t="s">
        <v>36</v>
      </c>
      <c r="B20" s="115" t="s">
        <v>37</v>
      </c>
      <c r="C20" s="69">
        <v>416.48</v>
      </c>
      <c r="D20" s="79">
        <v>404.71</v>
      </c>
      <c r="E20" s="70">
        <v>398.98</v>
      </c>
      <c r="F20" s="79">
        <v>406.72</v>
      </c>
      <c r="G20" s="121">
        <v>395.52</v>
      </c>
      <c r="H20" s="111"/>
      <c r="I20" s="113"/>
    </row>
    <row r="21" spans="1:9" ht="14.25" customHeight="1">
      <c r="A21" s="120"/>
      <c r="B21" s="116"/>
      <c r="C21" s="64"/>
      <c r="D21" s="80" t="s">
        <v>101</v>
      </c>
      <c r="E21" s="69"/>
      <c r="F21" s="80" t="s">
        <v>108</v>
      </c>
      <c r="G21" s="122"/>
      <c r="H21" s="111"/>
      <c r="I21" s="113"/>
    </row>
    <row r="22" spans="1:9" ht="15" customHeight="1" hidden="1">
      <c r="A22" s="37"/>
      <c r="B22" s="17"/>
      <c r="C22" s="67"/>
      <c r="D22" s="87">
        <f>-(100-(D20/C20*100))</f>
        <v>-2.826066077602775</v>
      </c>
      <c r="E22" s="92"/>
      <c r="F22" s="87">
        <f>-(100-(F20/E20*100))</f>
        <v>1.939946864504492</v>
      </c>
      <c r="G22" s="88"/>
      <c r="H22" s="111"/>
      <c r="I22" s="113"/>
    </row>
    <row r="23" spans="1:9" ht="15" customHeight="1">
      <c r="A23" s="119" t="s">
        <v>38</v>
      </c>
      <c r="B23" s="115" t="s">
        <v>39</v>
      </c>
      <c r="C23" s="69">
        <v>196.65</v>
      </c>
      <c r="D23" s="79">
        <v>199.26</v>
      </c>
      <c r="E23" s="69">
        <v>196.06</v>
      </c>
      <c r="F23" s="79">
        <v>197.02</v>
      </c>
      <c r="G23" s="123">
        <v>199.84</v>
      </c>
      <c r="H23" s="111"/>
      <c r="I23" s="113"/>
    </row>
    <row r="24" spans="1:9" ht="13.5" customHeight="1">
      <c r="A24" s="120"/>
      <c r="B24" s="116"/>
      <c r="C24" s="64"/>
      <c r="D24" s="80" t="s">
        <v>102</v>
      </c>
      <c r="E24" s="69"/>
      <c r="F24" s="80" t="s">
        <v>109</v>
      </c>
      <c r="G24" s="124"/>
      <c r="H24" s="111"/>
      <c r="I24" s="113"/>
    </row>
    <row r="25" spans="1:9" ht="15" hidden="1">
      <c r="A25" s="37"/>
      <c r="B25" s="17"/>
      <c r="C25" s="67"/>
      <c r="D25" s="87">
        <f>-(100-(D23/C23*100))</f>
        <v>1.3272311212814571</v>
      </c>
      <c r="E25" s="92"/>
      <c r="F25" s="87">
        <f>-(100-(F23/E23*100))</f>
        <v>0.48964602672651836</v>
      </c>
      <c r="G25" s="87"/>
      <c r="H25" s="111"/>
      <c r="I25" s="113"/>
    </row>
    <row r="26" spans="1:9" ht="15">
      <c r="A26" s="119" t="s">
        <v>40</v>
      </c>
      <c r="B26" s="115" t="s">
        <v>41</v>
      </c>
      <c r="C26" s="78">
        <v>2.615</v>
      </c>
      <c r="D26" s="79">
        <v>2.463</v>
      </c>
      <c r="E26" s="69">
        <v>4.889</v>
      </c>
      <c r="F26" s="79">
        <v>4.761</v>
      </c>
      <c r="G26" s="125">
        <v>2.2</v>
      </c>
      <c r="H26" s="111"/>
      <c r="I26" s="113"/>
    </row>
    <row r="27" spans="1:9" ht="13.5" customHeight="1">
      <c r="A27" s="120"/>
      <c r="B27" s="116"/>
      <c r="C27" s="65"/>
      <c r="D27" s="80" t="s">
        <v>103</v>
      </c>
      <c r="E27" s="69"/>
      <c r="F27" s="80" t="s">
        <v>110</v>
      </c>
      <c r="G27" s="126"/>
      <c r="H27" s="111"/>
      <c r="I27" s="113"/>
    </row>
    <row r="28" spans="1:9" ht="15" hidden="1">
      <c r="A28" s="37"/>
      <c r="B28" s="72"/>
      <c r="C28" s="66"/>
      <c r="D28" s="87">
        <f>-(100-(D26/C26*100))</f>
        <v>-5.812619502868074</v>
      </c>
      <c r="E28" s="92"/>
      <c r="F28" s="87">
        <f>-(100-(F26/E26*100))</f>
        <v>-2.6181223154019335</v>
      </c>
      <c r="G28" s="88"/>
      <c r="H28" s="111"/>
      <c r="I28" s="113"/>
    </row>
    <row r="29" spans="1:9" ht="15">
      <c r="A29" s="119" t="s">
        <v>42</v>
      </c>
      <c r="B29" s="115" t="s">
        <v>43</v>
      </c>
      <c r="C29" s="78">
        <v>7.565</v>
      </c>
      <c r="D29" s="79">
        <v>8.23</v>
      </c>
      <c r="E29" s="69">
        <v>15.779</v>
      </c>
      <c r="F29" s="79">
        <v>16.26</v>
      </c>
      <c r="G29" s="125">
        <v>8.669</v>
      </c>
      <c r="H29" s="111"/>
      <c r="I29" s="113"/>
    </row>
    <row r="30" spans="1:9" ht="13.5" customHeight="1">
      <c r="A30" s="120"/>
      <c r="B30" s="116"/>
      <c r="C30" s="65"/>
      <c r="D30" s="80" t="s">
        <v>104</v>
      </c>
      <c r="E30" s="90"/>
      <c r="F30" s="80" t="s">
        <v>111</v>
      </c>
      <c r="G30" s="126"/>
      <c r="H30" s="111"/>
      <c r="I30" s="113"/>
    </row>
    <row r="31" spans="1:9" ht="15" hidden="1">
      <c r="A31" s="37"/>
      <c r="B31" s="17"/>
      <c r="C31" s="66"/>
      <c r="D31" s="87">
        <f>-(100-(D29/C29*100))</f>
        <v>8.790482485128877</v>
      </c>
      <c r="E31" s="88"/>
      <c r="F31" s="87">
        <f>-(100-(F29/E29*100))</f>
        <v>3.048355409088032</v>
      </c>
      <c r="G31" s="89"/>
      <c r="H31" s="111"/>
      <c r="I31" s="113"/>
    </row>
    <row r="32" spans="1:9" ht="51">
      <c r="A32" s="37">
        <v>2</v>
      </c>
      <c r="B32" s="17" t="s">
        <v>44</v>
      </c>
      <c r="C32" s="71" t="s">
        <v>72</v>
      </c>
      <c r="D32" s="19" t="s">
        <v>112</v>
      </c>
      <c r="E32" s="69" t="s">
        <v>113</v>
      </c>
      <c r="F32" s="19" t="s">
        <v>114</v>
      </c>
      <c r="G32" s="19"/>
      <c r="H32" s="111"/>
      <c r="I32" s="113"/>
    </row>
    <row r="33" spans="1:9" ht="15" hidden="1">
      <c r="A33" s="37"/>
      <c r="B33" s="17"/>
      <c r="C33" s="71">
        <v>59.74</v>
      </c>
      <c r="D33" s="19">
        <v>60.33</v>
      </c>
      <c r="E33" s="69">
        <v>60.33</v>
      </c>
      <c r="F33" s="19">
        <v>62.83</v>
      </c>
      <c r="G33" s="19"/>
      <c r="H33" s="111"/>
      <c r="I33" s="113"/>
    </row>
    <row r="34" spans="1:9" ht="15" hidden="1">
      <c r="A34" s="37"/>
      <c r="B34" s="17"/>
      <c r="C34" s="18"/>
      <c r="D34" s="19">
        <f>D33-C33</f>
        <v>0.5899999999999963</v>
      </c>
      <c r="E34" s="19"/>
      <c r="F34" s="19">
        <f>F33-E33</f>
        <v>2.5</v>
      </c>
      <c r="G34" s="19"/>
      <c r="H34" s="111"/>
      <c r="I34" s="113"/>
    </row>
    <row r="35" spans="1:9" ht="38.25">
      <c r="A35" s="37">
        <v>3</v>
      </c>
      <c r="B35" s="17" t="s">
        <v>45</v>
      </c>
      <c r="C35" s="20"/>
      <c r="D35" s="84" t="s">
        <v>21</v>
      </c>
      <c r="E35" s="84"/>
      <c r="F35" s="85" t="s">
        <v>21</v>
      </c>
      <c r="G35" s="86" t="s">
        <v>21</v>
      </c>
      <c r="H35" s="111"/>
      <c r="I35" s="113"/>
    </row>
    <row r="36" spans="1:9" ht="39" thickBot="1">
      <c r="A36" s="39">
        <v>4</v>
      </c>
      <c r="B36" s="95" t="s">
        <v>46</v>
      </c>
      <c r="C36" s="96"/>
      <c r="D36" s="97">
        <v>12</v>
      </c>
      <c r="E36" s="93"/>
      <c r="F36" s="93" t="s">
        <v>21</v>
      </c>
      <c r="G36" s="93" t="s">
        <v>21</v>
      </c>
      <c r="H36" s="112"/>
      <c r="I36" s="114"/>
    </row>
    <row r="37" spans="2:3" ht="15">
      <c r="B37" s="21"/>
      <c r="C37" s="21"/>
    </row>
    <row r="38" spans="2:7" ht="15">
      <c r="B38" s="22"/>
      <c r="C38" s="22"/>
      <c r="D38" s="42"/>
      <c r="E38" s="42"/>
      <c r="F38" s="23"/>
      <c r="G38" s="23"/>
    </row>
    <row r="39" spans="2:7" ht="15">
      <c r="B39" s="22"/>
      <c r="C39" s="22"/>
      <c r="D39" s="42"/>
      <c r="E39" s="42"/>
      <c r="F39" s="23"/>
      <c r="G39" s="23"/>
    </row>
    <row r="40" spans="2:3" ht="15">
      <c r="B40" s="21" t="s">
        <v>47</v>
      </c>
      <c r="C40" s="21"/>
    </row>
    <row r="41" spans="2:3" ht="18">
      <c r="B41" s="24" t="s">
        <v>48</v>
      </c>
      <c r="C41" s="24"/>
    </row>
    <row r="42" spans="2:3" ht="15">
      <c r="B42" s="21"/>
      <c r="C42" s="21"/>
    </row>
    <row r="43" ht="15">
      <c r="B43" s="94"/>
    </row>
  </sheetData>
  <sheetProtection/>
  <mergeCells count="28">
    <mergeCell ref="G26:G27"/>
    <mergeCell ref="G29:G30"/>
    <mergeCell ref="B29:B30"/>
    <mergeCell ref="A29:A30"/>
    <mergeCell ref="B26:B27"/>
    <mergeCell ref="A26:A27"/>
    <mergeCell ref="B20:B21"/>
    <mergeCell ref="A20:A21"/>
    <mergeCell ref="B23:B24"/>
    <mergeCell ref="A23:A24"/>
    <mergeCell ref="G20:G21"/>
    <mergeCell ref="G23:G24"/>
    <mergeCell ref="B13:B14"/>
    <mergeCell ref="B17:B18"/>
    <mergeCell ref="A17:A18"/>
    <mergeCell ref="G17:G18"/>
    <mergeCell ref="G13:G14"/>
    <mergeCell ref="G10:G11"/>
    <mergeCell ref="G1:I1"/>
    <mergeCell ref="G2:I2"/>
    <mergeCell ref="G3:I3"/>
    <mergeCell ref="G4:I4"/>
    <mergeCell ref="A6:I6"/>
    <mergeCell ref="H9:H36"/>
    <mergeCell ref="I9:I36"/>
    <mergeCell ref="B10:B11"/>
    <mergeCell ref="A10:A11"/>
    <mergeCell ref="A13:A14"/>
  </mergeCells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Зелих Андрей Александрович</dc:creator>
  <cp:keywords/>
  <dc:description/>
  <cp:lastModifiedBy>Шерина Лилия Игоревна</cp:lastModifiedBy>
  <cp:lastPrinted>2018-05-11T06:48:15Z</cp:lastPrinted>
  <dcterms:created xsi:type="dcterms:W3CDTF">2016-05-31T03:09:48Z</dcterms:created>
  <dcterms:modified xsi:type="dcterms:W3CDTF">2018-06-14T06:42:37Z</dcterms:modified>
  <cp:category/>
  <cp:version/>
  <cp:contentType/>
  <cp:contentStatus/>
</cp:coreProperties>
</file>