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activeTab="1"/>
  </bookViews>
  <sheets>
    <sheet name="рус" sheetId="6" r:id="rId1"/>
    <sheet name="каз" sheetId="1" r:id="rId2"/>
  </sheets>
  <definedNames>
    <definedName name="sub1001579239" localSheetId="1">каз!#REF!</definedName>
    <definedName name="sub1001579239" localSheetId="0">рус!#REF!</definedName>
    <definedName name="_xlnm.Print_Titles" localSheetId="1">каз!$13:$17</definedName>
    <definedName name="_xlnm.Print_Titles" localSheetId="0">рус!$13:$17</definedName>
  </definedNames>
  <calcPr calcId="162913"/>
</workbook>
</file>

<file path=xl/calcChain.xml><?xml version="1.0" encoding="utf-8"?>
<calcChain xmlns="http://schemas.openxmlformats.org/spreadsheetml/2006/main">
  <c r="P47" i="6" l="1"/>
  <c r="O47" i="6"/>
  <c r="N47" i="6"/>
  <c r="M47" i="6"/>
  <c r="K46" i="6"/>
  <c r="K45" i="6"/>
  <c r="K44" i="6"/>
  <c r="K43" i="6"/>
  <c r="K41" i="6" s="1"/>
  <c r="K40" i="6" s="1"/>
  <c r="K42" i="6"/>
  <c r="J41" i="6"/>
  <c r="I41" i="6"/>
  <c r="I40" i="6" s="1"/>
  <c r="F41" i="6"/>
  <c r="E41" i="6"/>
  <c r="J40" i="6"/>
  <c r="K39" i="6"/>
  <c r="K38" i="6"/>
  <c r="K37" i="6"/>
  <c r="K36" i="6"/>
  <c r="K35" i="6"/>
  <c r="J34" i="6"/>
  <c r="K34" i="6" s="1"/>
  <c r="I34" i="6"/>
  <c r="I33" i="6" s="1"/>
  <c r="F34" i="6"/>
  <c r="E34" i="6"/>
  <c r="K32" i="6"/>
  <c r="K31" i="6"/>
  <c r="J30" i="6"/>
  <c r="K30" i="6" s="1"/>
  <c r="K29" i="6"/>
  <c r="K28" i="6"/>
  <c r="J27" i="6"/>
  <c r="K27" i="6" s="1"/>
  <c r="J26" i="6"/>
  <c r="K26" i="6" s="1"/>
  <c r="K25" i="6"/>
  <c r="J24" i="6"/>
  <c r="I24" i="6"/>
  <c r="I18" i="6" s="1"/>
  <c r="K23" i="6"/>
  <c r="K22" i="6"/>
  <c r="K21" i="6"/>
  <c r="K20" i="6"/>
  <c r="K19" i="6"/>
  <c r="J19" i="6"/>
  <c r="I19" i="6"/>
  <c r="J18" i="6"/>
  <c r="K18" i="6" s="1"/>
  <c r="I47" i="6" l="1"/>
  <c r="K24" i="6"/>
  <c r="J33" i="6"/>
  <c r="K33" i="6" s="1"/>
  <c r="K47" i="6" s="1"/>
  <c r="J47" i="6" l="1"/>
  <c r="P47" i="1"/>
  <c r="O47" i="1"/>
  <c r="M47" i="1"/>
  <c r="N47" i="1"/>
  <c r="K36" i="1"/>
  <c r="K37" i="1"/>
  <c r="K38" i="1"/>
  <c r="K39" i="1"/>
  <c r="K35" i="1"/>
  <c r="J41" i="1"/>
  <c r="J34" i="1"/>
  <c r="J33" i="1" s="1"/>
  <c r="K33" i="1" s="1"/>
  <c r="I33" i="1"/>
  <c r="I34" i="1"/>
  <c r="J30" i="1"/>
  <c r="K32" i="1"/>
  <c r="J27" i="1"/>
  <c r="I24" i="1"/>
  <c r="I19" i="1"/>
  <c r="I18" i="1" s="1"/>
  <c r="K18" i="1" s="1"/>
  <c r="F34" i="1"/>
  <c r="E34" i="1"/>
  <c r="F41" i="1"/>
  <c r="E41" i="1"/>
  <c r="K34" i="1" l="1"/>
  <c r="K43" i="1"/>
  <c r="K46" i="1"/>
  <c r="K42" i="1"/>
  <c r="K21" i="1"/>
  <c r="K22" i="1"/>
  <c r="K23" i="1"/>
  <c r="K24" i="1"/>
  <c r="K25" i="1"/>
  <c r="K27" i="1"/>
  <c r="K28" i="1"/>
  <c r="K29" i="1"/>
  <c r="K30" i="1"/>
  <c r="K31" i="1"/>
  <c r="K20" i="1"/>
  <c r="K45" i="1"/>
  <c r="K44" i="1"/>
  <c r="I41" i="1"/>
  <c r="I40" i="1" s="1"/>
  <c r="I47" i="1" s="1"/>
  <c r="K41" i="1" l="1"/>
  <c r="K40" i="1" s="1"/>
  <c r="K47" i="1" s="1"/>
  <c r="J40" i="1"/>
</calcChain>
</file>

<file path=xl/sharedStrings.xml><?xml version="1.0" encoding="utf-8"?>
<sst xmlns="http://schemas.openxmlformats.org/spreadsheetml/2006/main" count="365" uniqueCount="186">
  <si>
    <t>Амортизация</t>
  </si>
  <si>
    <t>факт</t>
  </si>
  <si>
    <t>2.1.</t>
  </si>
  <si>
    <t>2.1.1.</t>
  </si>
  <si>
    <t>2.1.2.</t>
  </si>
  <si>
    <t>п.м.</t>
  </si>
  <si>
    <t>-</t>
  </si>
  <si>
    <t>3.1.</t>
  </si>
  <si>
    <t>3.1.1.</t>
  </si>
  <si>
    <t>3.1.2.</t>
  </si>
  <si>
    <t>(жылу энергияны тасымалдау мен тарату)</t>
  </si>
  <si>
    <t>№
 р/б</t>
  </si>
  <si>
    <t xml:space="preserve">Реттелетін қызмет түрлерінің (тауарлар, жұмыстар) жоспарлы және іс жүзіндегі көлемі туралы ақпарат      </t>
  </si>
  <si>
    <t>Кіріс пен шығын туралы есеп*</t>
  </si>
  <si>
    <t xml:space="preserve"> Инвестициялар бағдарламасындағы (жобасында) бекітілген көрсеткіштермен инвестициялар бағдарламаның (жобаны) іс жүзіндегі көрсеткіштермен салыстыру мен қаржыландыру мөлшері туралы ақпарат     </t>
  </si>
  <si>
    <t xml:space="preserve">Бекітілген инвестициялар бағдарламасындағы (жобаны) көрсеткіштерден  іс жүзіндегі жетілеген көрсеткіштердің ауытқушылық себептерін түсіндіру       </t>
  </si>
  <si>
    <t xml:space="preserve">  Қызмет түрлерінің (тауарлар, жұмыстар) атауы және қызмет етілетін аумақ</t>
  </si>
  <si>
    <t xml:space="preserve">Шаралар атауы </t>
  </si>
  <si>
    <t>Өлш. бірл.</t>
  </si>
  <si>
    <t>Табиғи көрсеткіштердегі сан</t>
  </si>
  <si>
    <t xml:space="preserve">инвестициялық бағдарламасының (жобасының) аясындағы қызмет түрлерін көрсету кезеңі    </t>
  </si>
  <si>
    <t>Жоспар</t>
  </si>
  <si>
    <t>Ауыт.</t>
  </si>
  <si>
    <t>Ауытқушылық себептері</t>
  </si>
  <si>
    <t>Өздік қаражат</t>
  </si>
  <si>
    <t>Қарызға алынған қаражат</t>
  </si>
  <si>
    <t>Бюджет қаражаты</t>
  </si>
  <si>
    <t xml:space="preserve">Бекітілген инвестициялар бағдарламасына (жобасына) қарай өндірістік көрсеткіштерді өткізу жылдары бойынша арттыру   </t>
  </si>
  <si>
    <t xml:space="preserve">Бекітілген инвестициялар бағдарламасына (жобасына) қарай, өткізу жылдары бойынша негізгі қорлар (активтер) тозуының ( физикалық ) төмендеуі, %  </t>
  </si>
  <si>
    <t xml:space="preserve">Бекітілген инвестициялар бағдарламасына (жобасына) қарай, өткізу жылдары бойынша апаттықтың төмендеуі, % </t>
  </si>
  <si>
    <t>Кіріс</t>
  </si>
  <si>
    <t>жоспар</t>
  </si>
  <si>
    <t xml:space="preserve">Көрсетілетін  реттелетін қызмет түрлерінің (тауарларының, жұмыстарының) сапа мен сенімділік арттыруының бағасы </t>
  </si>
  <si>
    <t xml:space="preserve">  01.01.2016 жылғы күніне факт</t>
  </si>
  <si>
    <t xml:space="preserve">Инвестициялар бағдарламаның (жобаны) іс жүзіндегі шарттары мен қаржыландыру мөлшері туралы ақпарат, мың теңгемен   </t>
  </si>
  <si>
    <t>1.1.</t>
  </si>
  <si>
    <t>1.1.1.</t>
  </si>
  <si>
    <t>1.1.2.</t>
  </si>
  <si>
    <t>1.1.3.</t>
  </si>
  <si>
    <t>1.1.4.</t>
  </si>
  <si>
    <t>1.2.</t>
  </si>
  <si>
    <t>1.2.1.</t>
  </si>
  <si>
    <t>3.1.3.</t>
  </si>
  <si>
    <t>3.1.4.</t>
  </si>
  <si>
    <t>3.1.5.</t>
  </si>
  <si>
    <t xml:space="preserve">  
2016 жылғы факт</t>
  </si>
  <si>
    <t xml:space="preserve">  01.01.2017жылғы күніне факт</t>
  </si>
  <si>
    <t>2016 жылғы факт</t>
  </si>
  <si>
    <t>Факт***</t>
  </si>
  <si>
    <t xml:space="preserve">  табиғи монополия субъектісінің</t>
  </si>
  <si>
    <t xml:space="preserve">   инвестициялық бағдарламаларды (жобаларды) </t>
  </si>
  <si>
    <t xml:space="preserve"> (жобаларды) бекіту ережелеріне оларды түзету, сондай ақ</t>
  </si>
  <si>
    <t xml:space="preserve">оларды орындау туралы ақпаратты талдау   </t>
  </si>
  <si>
    <t xml:space="preserve"> </t>
  </si>
  <si>
    <t>үлгі</t>
  </si>
  <si>
    <t xml:space="preserve">Ақпарат </t>
  </si>
  <si>
    <t>Бекітілген инвестициялар бағдарламасына (жобасына) қарай, өткізу жылдары бойынша шығындар төмендеуі, % **</t>
  </si>
  <si>
    <t>Жылу энергияны тасымалдау мен тарату
Петропавл қ.</t>
  </si>
  <si>
    <t>Қайта жаңарту және техникалық жарақтандыру</t>
  </si>
  <si>
    <t>Желілер қашықтығы - 233,347 шқ;
 ж/ энергияны тарату - 1 301 206 Гкал;
құбырлар жөндеуі- 14,715 шқ.</t>
  </si>
  <si>
    <t>Шараларды орындау нәтижесінде жылу энергия тасымалдағанда оның ысыраптары іс жүзіндегі деңгейінің төмендеуі және жылу желілерінің тозуының төмендеуі күтіледі</t>
  </si>
  <si>
    <t>Жылу тораптарын алдын ала оқшауланған құбырларды пайдаланып құру</t>
  </si>
  <si>
    <t>Авторлық қадағалау</t>
  </si>
  <si>
    <t>Техникалық қадағалау</t>
  </si>
  <si>
    <t>Оқшаулауды қалпына келтіру</t>
  </si>
  <si>
    <t xml:space="preserve"> Материалдарды сатып алу</t>
  </si>
  <si>
    <t xml:space="preserve">    Ескерту: </t>
  </si>
  <si>
    <t>Инвестициялық бағдарламасының (жобасының) сомасы</t>
  </si>
  <si>
    <t>Қосымша 3</t>
  </si>
  <si>
    <t>2.2.</t>
  </si>
  <si>
    <t>2.2.1.</t>
  </si>
  <si>
    <t>2.2.2.</t>
  </si>
  <si>
    <t>Компьютер</t>
  </si>
  <si>
    <t>4.1.</t>
  </si>
  <si>
    <t>4.1.1.</t>
  </si>
  <si>
    <t>4.1.2.</t>
  </si>
  <si>
    <t>4.1.3.</t>
  </si>
  <si>
    <t>4.1.4.</t>
  </si>
  <si>
    <t>4.1.5.</t>
  </si>
  <si>
    <t>«Петропавл Жылу Жүйелері» ЖШС 2017 жылғы  «2016 – 2020 жж. «Петропавл Жылу Жүйелері» ЖШС кешенін дамыту, қайта жаңарту және техникалық жарақтандыру» инвестициялық бағдарламасын орындау туралы</t>
  </si>
  <si>
    <t>ҚР ҰЭМ табиғи монополияларды реттеу және бәсекелестікті қорғау комитеітінің СҚО бойынша департаменті 29.11.2017ж. №119-ОД және СҚО бойынша энергетика және тұрғын үй -коммуналдық  шаруашылық басқармасы   23.11.2016ж. инвестициялық бағдарламаны 2016-2020 жылдары   бекіту жөніндегі біріккен бұйрығы.</t>
  </si>
  <si>
    <t xml:space="preserve">* "ПЖЖ" ЖШС 2016 жылғы кіріс пен шығыс туралы есеп нысан бойынша  ҚР Қаржы  министрі   27.02.2015ж. №143 бұйрығына сәйкес. Қосымша  1 парақта __________б. 
</t>
  </si>
  <si>
    <t>***  ИБ қаржыландыру көздері  422 680 мың тг. мөлшердегі амортизациялық есептер болып табылады.</t>
  </si>
  <si>
    <t>**   04.02.2015ж. №17-ОД " Қазақстан Республикасы табиғи монополияларды реттеу және бәсекелестікті қорғау комитетінің СҚО бойынша департаменті" РММ, 20.04.2015 ж. №44-ОД "2016 ж. 1 қаз. бастап 2020ж. 30 қыр. дейін "ПЖЖ" ЖШС жылу тораптарындағы жылу энергиясының нормативтік техникалық шығындарды бекіту туралы" бұйрықтарына сәйкес 01.01.2017 ж. - 31.12.2020 ж. кезеңіне жылу энергиясының нормативтік техникалық шығындар деңгейі келесі мөлшерде бекітілген: 01.01.2017ж. - 31.12.2017 ж. аралығында -318,518 мың Гкал  немесе 19,2%</t>
  </si>
  <si>
    <t>I (өзіндік қаражат)</t>
  </si>
  <si>
    <t xml:space="preserve">Ульянов к. бойы ТК-8-16 бастап ТК-28-07 дейін (диаметрін 2Ду250 - 2Ду300мм кеңейтіп) таратқыш желілерді жаңғырту </t>
  </si>
  <si>
    <t xml:space="preserve">  
2017 жылғы факт</t>
  </si>
  <si>
    <t>2017 жылғы факт</t>
  </si>
  <si>
    <t>Желілер қашықтығы - 233,347 шқ;
 ж/ энергияны тарату - 1 236 670 Гкал;
құбырлар жөндеуі- 15, 262 шқ.</t>
  </si>
  <si>
    <t>IV (ҚР ИДМ)</t>
  </si>
  <si>
    <t xml:space="preserve">ТК-1-10 бастап УН-2-17а-с дейін жобалау шегінен учаскесінде диаметрін   2Ду700 мм - 2Ду1000 мм кеңейтіп, УН-2-17а-с жаңғыртумен Алтынсарин көшесі бойы ТМ №1 жылумагистралін жаңғырту </t>
  </si>
  <si>
    <t>2017 жылы барлығы</t>
  </si>
  <si>
    <t xml:space="preserve"> Мир к.   ТК-5-08 бастап ТК-5-20 дейін №5 2Ду500мм, 2Ду600мм жылумагистралін жаңғырту</t>
  </si>
  <si>
    <t>II (өзіндік қаражат)</t>
  </si>
  <si>
    <t>Жаңа техника</t>
  </si>
  <si>
    <t xml:space="preserve">  Негізгі құралдарды сатып алу </t>
  </si>
  <si>
    <t>Жылуалмастырғыш</t>
  </si>
  <si>
    <t>Жиілік түрлендіргіш</t>
  </si>
  <si>
    <t>Жұмыс орындарын жабдықтау</t>
  </si>
  <si>
    <t xml:space="preserve"> 01.01.2017ж. бастап 31.12.2017ж. дейін</t>
  </si>
  <si>
    <t>Егемен Қазақстан к. бойы ТК-2-31 бастап  ТК-2-47- с дейін 2Ду500мм,2Ду600мм №2 жылумагистралін төсеу</t>
  </si>
  <si>
    <t>Егемен Қазақстан к. бойы ТК-2-31 бастап  ТК-2-47- с дейін 2Ду500мм,2Ду600мм №2 жылумагистралін төсеу үшін материалдар</t>
  </si>
  <si>
    <t xml:space="preserve">Көпфункционалды құрылғы (принтер функцияларымен жабдықталған көшірмелік аппарат)    </t>
  </si>
  <si>
    <t>III (ЕҚЖДБ )</t>
  </si>
  <si>
    <t xml:space="preserve"> 2016-2017жж. өткізілген жаңғырту нәтижесінде құбырлардың өткізу қабілеттілігі кеңейтілген, осыған байланысты жылу тораптарындағы гидравликалық режимді тұрақтандыру, жылутасымалдағыштардың қажет параметрлерін ұстап тұру, жылу энергиясын арттыру мен тарату үшін жаңа жиілік түрлендіргіш пен пластиналық жылуалмастырғыш сатып алу мен орнату қажеттілігі туылған</t>
  </si>
  <si>
    <t>Персоналдың жұмыс орындарын компьютерлік техникамен жабдықтау оның техникалық тозған және   бағдарламалық қамтамасыз етуді оны жетілдіру мақсатымен жыл сайын жаңартуға мүмкін болмағандықтан себебінен кәсіпорын жұмысының талаптарына сәйкес келмегендіктен  жаңа комьютерлер мен МФУ сатып алу қажеттілігі туылған</t>
  </si>
  <si>
    <t xml:space="preserve">Кәсіпорын бойынша жылу энергиясының 2017ж. өткізу көлемінің төмендеуі келесі себептен болды:
1. Жоспармен (05.05.2017ж.) салыстырғанда жылыту маусымның ерте аяқталуы (28.04.17ж.)  
2. Береке кент. көппәтерлі тұрғын үйлерін жазғы кезеңдегі жылумен қамтамасыз етуіне қоспау.
3. Жазғы кезеңдегі жоспарлық температуралық және  гидравликалық сынақтарын өткізгесін пайда болған жылу магистралдердегі бұзылыстарды жою үшін тұтынушыларды ыстық сумен қамтамасыз етуден ажырату.
4. ТМ №1. ТМ №2. ТМ №5 жылумагистралдердегі жаңартуды өткізу үшін тұтынушыларды ажырату.
5.   2017ж қарашадаға сыртқы ауа температуралық режимінің жоғарылығы
2. Не подключения к теплоснабжению многоквартирных домов в пос.Береке в летний сезон.
3. Отключения горячего водоснабжения  для устранения повреждений тепловых магистралей, возникших после проведения температурных и гидравлических испытаний в летний период.
4. Отключения потребителей для проведения реконструкций тепломагистралей ТМ №1. ТМ №2. ТМ №5.
5. Высокий температурный режим наружного воздуха в ноябре 2017т г.
</t>
  </si>
  <si>
    <t xml:space="preserve"> Ауытқушылық ТМҚ жеткізу келісімшарттарымен көзделген толеранс арқылы материалдарды жеткізу факті бойынша тудырылған.</t>
  </si>
  <si>
    <t>д.</t>
  </si>
  <si>
    <t>Приложение 3</t>
  </si>
  <si>
    <t>к Правилам утверждения инвестиционных</t>
  </si>
  <si>
    <t>программ (проектов) субъекта естественной</t>
  </si>
  <si>
    <t>монополии, их корректировки, а также</t>
  </si>
  <si>
    <t>проведения анализа информации об их</t>
  </si>
  <si>
    <t>исполнении</t>
  </si>
  <si>
    <t>форма</t>
  </si>
  <si>
    <t xml:space="preserve">Информация </t>
  </si>
  <si>
    <t xml:space="preserve">об исполнении Инвестиционной программы «Развитие, реконструкция и техническое перевооружение комплекса ТОО "Петропавловские Тепловые Сети"
 на 2016-2020 годы (с учетом внесенных изменений)» ТОО "Петропавловские Тепловые Сети" за  2017 год </t>
  </si>
  <si>
    <t>(передача и распределение тепловой энергии )</t>
  </si>
  <si>
    <t>Совместный Приказ Департамента Комитета по регулированию естественных монополий и защите конкуренции МНЭ РК по СКО от  29.11.2017г №119-ОД и Управления энергетики и жилищно-коммунального хозяйства по СКО от 23.11.2016г о внесении изменения в приказ руководителя Департамента Комитета по регулированию естественных монополий и защите конкуренции Министерства национальной экономики Республики Казахстан по Северо-Казахстанской области от 9 ноября 2015 года № 130-ОД "Об утверждении инвестиционной программы "Развитие, реконструкция и техническое перевооружение комплекса ТОО "Петропавловские Тепловые Сети" на 2016-2020 годы"</t>
  </si>
  <si>
    <t>№ п/п</t>
  </si>
  <si>
    <t>Информация о плановых и фактических объемах предоставления регулируемых услуг (товаров, работ)</t>
  </si>
  <si>
    <t>Отчет о прибылях и убытках*</t>
  </si>
  <si>
    <t>Сумма инвестиционной программы (проекта)</t>
  </si>
  <si>
    <t>Информация о фактических условиях и размерах финансирования инвестиционной программы (проекта), тыс. тенге</t>
  </si>
  <si>
    <t>Информация о сопоставлении фактических показателей исполнения инвестиционной программы (проекта) с показателями, утвержденными в инвестиционной программе (проекте)</t>
  </si>
  <si>
    <t>Разъяснение причин отклонения достигнутых фактических показателей от показателей в утвержденной инвестиционной программе (проекте)</t>
  </si>
  <si>
    <t>Оценка повышения качества и надежности предоставляемых регулируемых услуг (товаров, работ)</t>
  </si>
  <si>
    <t>Наименование регулируемых услуг (товаров, работ) и обслуживаемая территория</t>
  </si>
  <si>
    <t xml:space="preserve">Наименование мероприятий </t>
  </si>
  <si>
    <t>Ед. изм.</t>
  </si>
  <si>
    <t>Количество в натуральных показателях</t>
  </si>
  <si>
    <t>Период предоставления услуги в рамках инвестиционной программы (проекта)</t>
  </si>
  <si>
    <t>План</t>
  </si>
  <si>
    <t>Откл</t>
  </si>
  <si>
    <t>Причины отклонения</t>
  </si>
  <si>
    <t>Собственные средства</t>
  </si>
  <si>
    <t>Заемные средства</t>
  </si>
  <si>
    <t>Бюджетные средства</t>
  </si>
  <si>
    <t>Улучшение производственных показателей, по годам реализации в зависимости от утвержденной инвестиционной программы (проекта)</t>
  </si>
  <si>
    <t>Снижение износа (физического) основных фондов (активов), %, по годам реализации в зависимости от утвержденной инвестиционной программы (проекта)</t>
  </si>
  <si>
    <t>Снижение потерь, %, по годам реализации в зависимости от утвержденной инвестиционной программы (проекта)**</t>
  </si>
  <si>
    <t>Снижение аварийности, по годам реализации в зависимости от утвержденной инвестиционной программы (проекта)</t>
  </si>
  <si>
    <t>Прибыль</t>
  </si>
  <si>
    <t>план</t>
  </si>
  <si>
    <t>факт 
2016 года</t>
  </si>
  <si>
    <t>факт
 2017 года</t>
  </si>
  <si>
    <t>факт 
на 
01.01.2016года</t>
  </si>
  <si>
    <t>факт 
на 
01.01.2017 года</t>
  </si>
  <si>
    <t>факт 
2017 года</t>
  </si>
  <si>
    <t>I (Собственные средства)</t>
  </si>
  <si>
    <t>Передача и распределение тепловой энергии
г.Петропавловск</t>
  </si>
  <si>
    <t xml:space="preserve">Реконструкция и техническое перевооружение </t>
  </si>
  <si>
    <t>с 01.01.2017г по 31.12.2017г</t>
  </si>
  <si>
    <t>Протяженность сетей - 233,347 км;
Распределение т/ энергии - 1 301 206 Гкал;
Ремонт трубопроводов- 14,715 км.</t>
  </si>
  <si>
    <t>Протяженность сетей - 233,347 км;
Распределение т/ энергии - 1 236 670 Гкал;
Ремонт трубопроводов- 15,262 км.</t>
  </si>
  <si>
    <t xml:space="preserve">Снижение реализации тепловой энергии по предприятию в 2017 г. произошло по причине:
1. Раннего  завершения отопительного сезона (28.04.17 г) в сравнении с планом (05.05.2017 г.)
2. Не подключения к теплоснабжению многоквартирных домов в пос.Береке в летний сезон.
3. Отключения горячего водоснабжения  для устранения повреждений тепловых магистралей, возникших после проведения температурных и гидравлических испытаний в летний период.
4. Отключения потребителей для проведения реконструкций тепломагистралей ТМ №1. ТМ №2. ТМ №5.
5. Высокий температурный режим наружного воздуха в ноябре 2017т г.
</t>
  </si>
  <si>
    <t xml:space="preserve">В результате исполнения мероприятий ожидается снижение действительного уровня тепловых потерь при её транспортировке и снижение износа тепловых сетей. </t>
  </si>
  <si>
    <t>Строительство тепловых сетей с применением предизолированных трубопроводов</t>
  </si>
  <si>
    <t>Материалы для строительства тепломагистрали №2 2Ду500мм, 2Ду600мм по ул.Егемен казахстан от ТК-2-31 до ТП-2-47</t>
  </si>
  <si>
    <t>Отклонение вызвано по факту поставки материалов за счет толеранса предусмотренного договорами на поставу ТМЦ</t>
  </si>
  <si>
    <t>Строительство тепломагистрали №2 2Ду500мм, 2Ду600мм по ул. Егемен Казахстан от ТК-2-31 до ТП-2-47</t>
  </si>
  <si>
    <t>Авторский надзор</t>
  </si>
  <si>
    <t>Технический надзор</t>
  </si>
  <si>
    <t>Восстановление изоляции</t>
  </si>
  <si>
    <t>Приобретение материалов</t>
  </si>
  <si>
    <t>II (Собственные средства)</t>
  </si>
  <si>
    <t>Новая техника</t>
  </si>
  <si>
    <t>Приобретение основных средств</t>
  </si>
  <si>
    <t>Теплообменник</t>
  </si>
  <si>
    <t>шт.</t>
  </si>
  <si>
    <t xml:space="preserve"> В результате проведенной реконструкции в 2016-2017гг. была увеличена пропускная способность трубопроводов, в этой связи для стабилизации гидравлического режима в тепловых сетях, поддержания необходимых параметров теплоносителей, улучшения и распределения тепловой энергии, возникла необходимость приобретения и установки нового преобразователя частоты и пластинчатых теплообменников.</t>
  </si>
  <si>
    <t>Преобразователь частоты</t>
  </si>
  <si>
    <t>Оснащение рабочих мест</t>
  </si>
  <si>
    <t>Многофункциональное устройство (копировальный аппарат, оборудованный функциями принтера)</t>
  </si>
  <si>
    <t>В связи с тем, что оснащение рабочих мест персонала  компьютерной техникой не отвечает требованиям работы предприятия, ввиду ее предельно технического износа,  и невозможностью ежегодного обновления программного обеспечения в целях её усовершенствования. Возникла необходимость преобретения новых комьютеров и МФУ.</t>
  </si>
  <si>
    <t>III (ЕБРР)</t>
  </si>
  <si>
    <t xml:space="preserve">Реконструкция тепломагистрали №1 по улице Алтынсарина на участке от границ проектирования ТК-1-10 до УН-2-17а-с с увеличением диаметра с 2Ду700мм на 2Ду1000мм, с реконструкцияей УН-2-17а-с </t>
  </si>
  <si>
    <t>Реконструкция тепломагистрали №5 2Ду500мм, 2Ду600мм по ул. Мира от ТК-5-08 до ТК-5-20</t>
  </si>
  <si>
    <t>Реконструкция распределительных сетей по ул. Ульянова от ТК-8-16 до ТК-28-07 (с увеличением диаметра с 2Ду250мм на 2Ду300мм)</t>
  </si>
  <si>
    <t>IV (МИР РК)</t>
  </si>
  <si>
    <t>Всего за 2017 год</t>
  </si>
  <si>
    <t xml:space="preserve">    Примечание: </t>
  </si>
  <si>
    <t xml:space="preserve">* отчет о прибылях и убытках ТОО "ПТС" за 2017 год по форме согласно приказу Министра финансов РК от 28.06.2017 г. №404. Приложение на 1 листе на стр.__________ </t>
  </si>
  <si>
    <t xml:space="preserve">** Уровень  нормативных технических потерь  тепловой энергии  на период с 01.01.2017 г.по 31.12.2020 г. утвержден  в размере : с 01.01.2017 г. - 31.12.2017 г. -318,518 тыс.Гкал  или 19,2% согласно  приказов  РГУ "Департамент Комитета по регулированию естественных монополий и защите конкуренции Министерства национальной экономики Республики Казахстан по СКО" от 04.02.2015 г. №17-ОД "Об утверждении нормативных технических потерь тепловой энергии в тепловых сетях ТОО "ПТС" на период с  1 окт.2016 г. по 30 сент.2020 г.", от 20.04.2015 г.№44-ОД </t>
  </si>
  <si>
    <t xml:space="preserve">***Источниками финансирования ИП являются амортизационные отчисления в размере 422 680 тыс.тг. и оборотные средства ТОО "Петропавловские Тепловые Сети" 2 084 тыс. тенге.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</si>
</sst>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2"/>
      <name val="Times New Roman"/>
      <family val="1"/>
      <charset val="204"/>
    </font>
    <font>
      <sz val="11"/>
      <color indexed="8"/>
      <name val="Calibri"/>
      <family val="2"/>
      <charset val="204"/>
    </font>
    <font>
      <sz val="11"/>
      <color indexed="8"/>
      <name val="Calibri"/>
      <family val="2"/>
    </font>
    <font>
      <sz val="9"/>
      <color indexed="8"/>
      <name val="Times New Roman"/>
      <family val="1"/>
      <charset val="204"/>
    </font>
    <font>
      <sz val="9"/>
      <color theme="1"/>
      <name val="Times New Roman"/>
      <family val="1"/>
      <charset val="204"/>
    </font>
    <font>
      <sz val="9"/>
      <color rgb="FF000000"/>
      <name val="Times New Roman"/>
      <family val="1"/>
      <charset val="204"/>
    </font>
    <font>
      <b/>
      <sz val="9"/>
      <name val="Times New Roman"/>
      <family val="1"/>
      <charset val="204"/>
    </font>
    <font>
      <sz val="9"/>
      <name val="Times New Roman"/>
      <family val="1"/>
      <charset val="204"/>
    </font>
    <font>
      <b/>
      <sz val="9"/>
      <color theme="1"/>
      <name val="Times New Roman"/>
      <family val="1"/>
      <charset val="204"/>
    </font>
    <font>
      <b/>
      <i/>
      <sz val="9"/>
      <name val="Times New Roman"/>
      <family val="1"/>
      <charset val="204"/>
    </font>
    <font>
      <b/>
      <i/>
      <sz val="9"/>
      <color theme="1"/>
      <name val="Times New Roman"/>
      <family val="1"/>
      <charset val="204"/>
    </font>
    <font>
      <sz val="9"/>
      <color theme="1"/>
      <name val="Calibri"/>
      <family val="2"/>
      <scheme val="minor"/>
    </font>
    <font>
      <b/>
      <sz val="9"/>
      <color indexed="8"/>
      <name val="Times New Roman"/>
      <family val="1"/>
      <charset val="204"/>
    </font>
    <font>
      <b/>
      <sz val="11"/>
      <color theme="1"/>
      <name val="Calibri"/>
      <family val="2"/>
      <scheme val="minor"/>
    </font>
    <font>
      <b/>
      <i/>
      <sz val="9"/>
      <color indexed="8"/>
      <name val="Times New Roman"/>
      <family val="1"/>
      <charset val="204"/>
    </font>
    <font>
      <b/>
      <i/>
      <sz val="11"/>
      <color theme="1"/>
      <name val="Calibri"/>
      <family val="2"/>
      <scheme val="minor"/>
    </font>
    <font>
      <b/>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3" fillId="0" borderId="0"/>
    <xf numFmtId="0" fontId="2" fillId="0" borderId="0"/>
    <xf numFmtId="0" fontId="2" fillId="0" borderId="0"/>
    <xf numFmtId="0" fontId="2" fillId="0" borderId="0"/>
  </cellStyleXfs>
  <cellXfs count="111">
    <xf numFmtId="0" fontId="0" fillId="0" borderId="0" xfId="0"/>
    <xf numFmtId="0" fontId="1" fillId="0" borderId="0" xfId="0" applyFont="1"/>
    <xf numFmtId="0" fontId="5"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2" xfId="0" applyFont="1" applyFill="1" applyBorder="1" applyAlignment="1">
      <alignment horizontal="left" vertical="center" wrapText="1"/>
    </xf>
    <xf numFmtId="3" fontId="4" fillId="2" borderId="2"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10" fillId="0" borderId="2" xfId="2" applyFont="1" applyFill="1" applyBorder="1" applyAlignment="1">
      <alignment horizontal="center" vertical="center"/>
    </xf>
    <xf numFmtId="0" fontId="10" fillId="0" borderId="2" xfId="2" applyFont="1" applyFill="1" applyBorder="1" applyAlignment="1">
      <alignment horizontal="left" vertical="center" wrapText="1"/>
    </xf>
    <xf numFmtId="3" fontId="11" fillId="0" borderId="2" xfId="0" applyNumberFormat="1" applyFont="1" applyBorder="1" applyAlignment="1">
      <alignment horizontal="center" vertical="center" wrapText="1"/>
    </xf>
    <xf numFmtId="0" fontId="8" fillId="0" borderId="2" xfId="2" applyFont="1" applyFill="1" applyBorder="1" applyAlignment="1">
      <alignment horizontal="center" vertical="center"/>
    </xf>
    <xf numFmtId="0" fontId="8" fillId="0" borderId="2" xfId="3" applyFont="1" applyFill="1" applyBorder="1" applyAlignment="1">
      <alignment horizontal="left" vertical="center" wrapText="1"/>
    </xf>
    <xf numFmtId="3" fontId="5" fillId="0" borderId="2" xfId="0" applyNumberFormat="1" applyFont="1" applyBorder="1" applyAlignment="1">
      <alignment horizontal="center" vertical="center" wrapText="1"/>
    </xf>
    <xf numFmtId="0" fontId="12" fillId="0" borderId="2" xfId="0" applyFont="1" applyBorder="1"/>
    <xf numFmtId="0" fontId="5" fillId="0"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8" fillId="0" borderId="2" xfId="0" applyFont="1" applyFill="1" applyBorder="1" applyAlignment="1">
      <alignment horizontal="center" vertical="center" wrapText="1"/>
    </xf>
    <xf numFmtId="0" fontId="10" fillId="0" borderId="4" xfId="2" applyFont="1" applyFill="1" applyBorder="1" applyAlignment="1">
      <alignment horizontal="center" vertical="center"/>
    </xf>
    <xf numFmtId="0" fontId="7" fillId="0" borderId="4" xfId="0" applyFont="1" applyFill="1" applyBorder="1" applyAlignment="1">
      <alignment horizontal="left" vertical="center" wrapText="1"/>
    </xf>
    <xf numFmtId="0" fontId="9" fillId="0" borderId="2" xfId="0" applyFont="1" applyBorder="1" applyAlignment="1">
      <alignment horizontal="center" vertical="center" wrapText="1"/>
    </xf>
    <xf numFmtId="0" fontId="12" fillId="0" borderId="0" xfId="0" applyFont="1"/>
    <xf numFmtId="0" fontId="9" fillId="0" borderId="3" xfId="0" applyFont="1" applyBorder="1" applyAlignment="1">
      <alignment horizontal="center" vertical="center" wrapText="1"/>
    </xf>
    <xf numFmtId="3" fontId="13" fillId="2" borderId="2" xfId="0" applyNumberFormat="1" applyFont="1" applyFill="1" applyBorder="1" applyAlignment="1">
      <alignment horizontal="center" vertical="center" wrapText="1"/>
    </xf>
    <xf numFmtId="0" fontId="14" fillId="0" borderId="0" xfId="0" applyFont="1"/>
    <xf numFmtId="3" fontId="15" fillId="2"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6" fillId="0" borderId="0" xfId="0" applyFont="1"/>
    <xf numFmtId="3" fontId="8" fillId="0" borderId="2" xfId="0" applyNumberFormat="1" applyFont="1" applyBorder="1" applyAlignment="1">
      <alignment horizontal="center" vertical="center" wrapText="1"/>
    </xf>
    <xf numFmtId="3" fontId="16" fillId="0" borderId="0" xfId="0" applyNumberFormat="1" applyFont="1" applyAlignment="1">
      <alignment wrapText="1"/>
    </xf>
    <xf numFmtId="0" fontId="16" fillId="0" borderId="0" xfId="0" applyFont="1" applyAlignment="1">
      <alignment horizontal="center"/>
    </xf>
    <xf numFmtId="0" fontId="5" fillId="0" borderId="0" xfId="0" applyFont="1" applyAlignment="1">
      <alignment horizontal="right"/>
    </xf>
    <xf numFmtId="3" fontId="9"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10" fillId="0" borderId="2" xfId="3" applyFont="1" applyFill="1" applyBorder="1" applyAlignment="1">
      <alignment horizontal="left" vertical="center" wrapText="1"/>
    </xf>
    <xf numFmtId="0" fontId="8" fillId="0" borderId="0" xfId="0" applyFont="1" applyFill="1"/>
    <xf numFmtId="0" fontId="7" fillId="0" borderId="0" xfId="0" applyFont="1" applyFill="1" applyAlignment="1"/>
    <xf numFmtId="0" fontId="7" fillId="0" borderId="0" xfId="0" applyFont="1" applyFill="1"/>
    <xf numFmtId="0" fontId="5" fillId="0" borderId="6"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0" borderId="6" xfId="1" applyFont="1" applyFill="1" applyBorder="1" applyAlignment="1">
      <alignment horizontal="center" vertical="center" textRotation="90" wrapText="1"/>
    </xf>
    <xf numFmtId="49" fontId="5" fillId="0" borderId="6"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textRotation="90" wrapText="1"/>
    </xf>
    <xf numFmtId="0" fontId="7" fillId="0" borderId="2" xfId="3" applyFont="1" applyFill="1" applyBorder="1" applyAlignment="1">
      <alignment horizontal="left" vertical="center" wrapText="1"/>
    </xf>
    <xf numFmtId="0" fontId="7" fillId="0" borderId="2" xfId="2" applyFont="1" applyFill="1" applyBorder="1" applyAlignment="1">
      <alignment horizontal="center" vertical="center" wrapText="1"/>
    </xf>
    <xf numFmtId="3" fontId="8" fillId="0" borderId="2" xfId="2" applyNumberFormat="1" applyFont="1" applyFill="1" applyBorder="1" applyAlignment="1">
      <alignment horizontal="center" vertical="center" wrapText="1"/>
    </xf>
    <xf numFmtId="3" fontId="8" fillId="0" borderId="2" xfId="3" applyNumberFormat="1" applyFont="1" applyFill="1" applyBorder="1" applyAlignment="1">
      <alignment horizontal="left" vertical="center" wrapText="1"/>
    </xf>
    <xf numFmtId="0" fontId="5" fillId="0" borderId="2" xfId="0" applyFont="1" applyBorder="1" applyAlignment="1">
      <alignment vertical="center" wrapText="1"/>
    </xf>
    <xf numFmtId="0" fontId="9" fillId="0" borderId="2" xfId="0" applyFont="1" applyFill="1" applyBorder="1" applyAlignment="1">
      <alignment vertical="center" wrapText="1"/>
    </xf>
    <xf numFmtId="3" fontId="5" fillId="0" borderId="2"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6" xfId="0" applyFont="1" applyFill="1" applyBorder="1" applyAlignment="1">
      <alignment horizontal="center" vertical="center" textRotation="90" wrapText="1"/>
    </xf>
    <xf numFmtId="0" fontId="5" fillId="0" borderId="6" xfId="0" applyFont="1" applyFill="1" applyBorder="1" applyAlignment="1">
      <alignment vertical="center" textRotation="90" wrapText="1"/>
    </xf>
    <xf numFmtId="0" fontId="4" fillId="0" borderId="2"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textRotation="90" wrapText="1"/>
    </xf>
    <xf numFmtId="0" fontId="8" fillId="0" borderId="6" xfId="1" applyFont="1" applyFill="1" applyBorder="1" applyAlignment="1">
      <alignment horizontal="center" vertical="center" textRotation="90" wrapText="1"/>
    </xf>
    <xf numFmtId="0" fontId="5" fillId="0" borderId="6" xfId="0" applyFont="1" applyFill="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right"/>
    </xf>
    <xf numFmtId="0" fontId="1" fillId="0" borderId="0" xfId="0" applyFont="1" applyFill="1"/>
    <xf numFmtId="0" fontId="17" fillId="0" borderId="0" xfId="0" applyFont="1" applyFill="1" applyAlignment="1"/>
    <xf numFmtId="0" fontId="17" fillId="0" borderId="0" xfId="0" applyFont="1" applyFill="1"/>
    <xf numFmtId="0" fontId="5" fillId="0" borderId="0" xfId="0" applyFont="1" applyAlignment="1">
      <alignment horizontal="right"/>
    </xf>
    <xf numFmtId="0" fontId="5" fillId="0" borderId="2" xfId="0" applyFont="1" applyBorder="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xf>
    <xf numFmtId="0" fontId="4" fillId="2" borderId="1" xfId="0" applyFont="1" applyFill="1" applyBorder="1" applyAlignment="1">
      <alignment horizontal="center" wrapText="1"/>
    </xf>
    <xf numFmtId="0" fontId="6" fillId="0" borderId="2" xfId="0" applyFont="1" applyBorder="1" applyAlignment="1">
      <alignment horizontal="center" vertical="center" wrapText="1"/>
    </xf>
    <xf numFmtId="0" fontId="5" fillId="0" borderId="5" xfId="0" applyFont="1" applyBorder="1" applyAlignment="1">
      <alignment horizontal="center" vertical="center" textRotation="90" wrapText="1"/>
    </xf>
    <xf numFmtId="0" fontId="5" fillId="0" borderId="6" xfId="0" applyFont="1" applyBorder="1" applyAlignment="1">
      <alignment horizontal="center" vertical="center" textRotation="90" wrapText="1"/>
    </xf>
    <xf numFmtId="0" fontId="8" fillId="0" borderId="5" xfId="1" applyFont="1" applyFill="1" applyBorder="1" applyAlignment="1">
      <alignment horizontal="center" vertical="center" textRotation="90" wrapText="1"/>
    </xf>
    <xf numFmtId="0" fontId="8" fillId="0" borderId="6" xfId="1" applyFont="1" applyFill="1" applyBorder="1" applyAlignment="1">
      <alignment horizontal="center" vertical="center" textRotation="90" wrapText="1"/>
    </xf>
    <xf numFmtId="3" fontId="9" fillId="0" borderId="5"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textRotation="90" wrapText="1"/>
    </xf>
    <xf numFmtId="0" fontId="5" fillId="0" borderId="6" xfId="0" applyFont="1" applyFill="1" applyBorder="1" applyAlignment="1">
      <alignment horizontal="center" vertical="center" textRotation="90"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0" fontId="8" fillId="0" borderId="0" xfId="0" applyFont="1" applyAlignment="1">
      <alignment horizontal="left" wrapText="1"/>
    </xf>
    <xf numFmtId="0" fontId="8" fillId="0" borderId="0" xfId="0" applyFont="1" applyFill="1" applyAlignment="1">
      <alignment horizontal="justify" wrapText="1"/>
    </xf>
    <xf numFmtId="0" fontId="8" fillId="0" borderId="0" xfId="0" applyFont="1" applyFill="1" applyAlignment="1">
      <alignment horizontal="left" wrapText="1"/>
    </xf>
    <xf numFmtId="0" fontId="17" fillId="0" borderId="0" xfId="0" applyFont="1" applyFill="1" applyAlignment="1">
      <alignment horizontal="right"/>
    </xf>
    <xf numFmtId="3" fontId="8" fillId="0" borderId="5"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left" wrapText="1"/>
    </xf>
    <xf numFmtId="0" fontId="5" fillId="2" borderId="5" xfId="0" applyFont="1" applyFill="1" applyBorder="1" applyAlignment="1">
      <alignment horizontal="center" vertical="center" textRotation="90" wrapText="1"/>
    </xf>
    <xf numFmtId="0" fontId="5" fillId="2" borderId="6" xfId="0" applyFont="1" applyFill="1" applyBorder="1" applyAlignment="1">
      <alignment horizontal="center" vertical="center" textRotation="90" wrapText="1"/>
    </xf>
    <xf numFmtId="0" fontId="7" fillId="0" borderId="0" xfId="0" applyFont="1" applyFill="1" applyAlignment="1">
      <alignment horizontal="right"/>
    </xf>
  </cellXfs>
  <cellStyles count="5">
    <cellStyle name="Обычный" xfId="0" builtinId="0"/>
    <cellStyle name="Обычный 2_Бюджет 2015" xfId="2"/>
    <cellStyle name="Обычный 3" xfId="4"/>
    <cellStyle name="Обычный_Бюджет 2014" xfId="1"/>
    <cellStyle name="Обычный_БЮДЖЕТ инвестиционной программы на октябрь 2010 - сентябрь 2012гг  2_Бюджет 2015"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view="pageBreakPreview" zoomScale="85" zoomScaleNormal="100" zoomScaleSheetLayoutView="85" workbookViewId="0">
      <selection activeCell="AD15" sqref="AD15"/>
    </sheetView>
  </sheetViews>
  <sheetFormatPr defaultRowHeight="15" x14ac:dyDescent="0.25"/>
  <cols>
    <col min="1" max="1" width="9.140625" customWidth="1"/>
    <col min="2" max="2" width="7.28515625" customWidth="1"/>
    <col min="3" max="3" width="24.7109375" customWidth="1"/>
    <col min="4" max="4" width="4.5703125" customWidth="1"/>
    <col min="5" max="6" width="5.85546875" customWidth="1"/>
    <col min="7" max="7" width="8.5703125" customWidth="1"/>
    <col min="8" max="8" width="6.140625" customWidth="1"/>
    <col min="9" max="9" width="9.140625" customWidth="1"/>
    <col min="10" max="10" width="8.7109375" customWidth="1"/>
    <col min="11" max="11" width="7.28515625" customWidth="1"/>
    <col min="12" max="12" width="31.85546875" customWidth="1"/>
    <col min="13" max="13" width="7.28515625" customWidth="1"/>
    <col min="14" max="16" width="9.7109375" customWidth="1"/>
    <col min="17" max="17" width="11.28515625" customWidth="1"/>
    <col min="18" max="18" width="11" customWidth="1"/>
    <col min="19" max="19" width="9.28515625" customWidth="1"/>
    <col min="20" max="20" width="9.5703125" customWidth="1"/>
    <col min="21" max="21" width="6.140625" customWidth="1"/>
    <col min="22" max="22" width="5.7109375" customWidth="1"/>
    <col min="23" max="23" width="7.85546875" customWidth="1"/>
    <col min="24" max="24" width="6.7109375" customWidth="1"/>
    <col min="25" max="25" width="20.85546875" customWidth="1"/>
    <col min="26" max="26" width="9.7109375" customWidth="1"/>
  </cols>
  <sheetData>
    <row r="1" spans="1:26" ht="13.5" customHeight="1" x14ac:dyDescent="0.25">
      <c r="U1" s="71" t="s">
        <v>109</v>
      </c>
      <c r="V1" s="71"/>
      <c r="W1" s="71"/>
      <c r="X1" s="71"/>
      <c r="Y1" s="71"/>
      <c r="Z1" s="71"/>
    </row>
    <row r="2" spans="1:26" ht="13.5" customHeight="1" x14ac:dyDescent="0.25">
      <c r="U2" s="71" t="s">
        <v>110</v>
      </c>
      <c r="V2" s="71"/>
      <c r="W2" s="71"/>
      <c r="X2" s="71"/>
      <c r="Y2" s="71"/>
      <c r="Z2" s="71"/>
    </row>
    <row r="3" spans="1:26" x14ac:dyDescent="0.25">
      <c r="U3" s="71" t="s">
        <v>111</v>
      </c>
      <c r="V3" s="71"/>
      <c r="W3" s="71"/>
      <c r="X3" s="71"/>
      <c r="Y3" s="71"/>
      <c r="Z3" s="71"/>
    </row>
    <row r="4" spans="1:26" x14ac:dyDescent="0.25">
      <c r="U4" s="71" t="s">
        <v>112</v>
      </c>
      <c r="V4" s="71"/>
      <c r="W4" s="71"/>
      <c r="X4" s="71"/>
      <c r="Y4" s="71"/>
      <c r="Z4" s="71"/>
    </row>
    <row r="5" spans="1:26" x14ac:dyDescent="0.25">
      <c r="U5" s="71" t="s">
        <v>113</v>
      </c>
      <c r="V5" s="71"/>
      <c r="W5" s="71"/>
      <c r="X5" s="71"/>
      <c r="Y5" s="71"/>
      <c r="Z5" s="71"/>
    </row>
    <row r="6" spans="1:26" x14ac:dyDescent="0.25">
      <c r="U6" s="71" t="s">
        <v>114</v>
      </c>
      <c r="V6" s="71"/>
      <c r="W6" s="71"/>
      <c r="X6" s="71"/>
      <c r="Y6" s="71"/>
      <c r="Z6" s="71"/>
    </row>
    <row r="7" spans="1:26" ht="10.5" customHeight="1" x14ac:dyDescent="0.25">
      <c r="U7" s="67"/>
      <c r="V7" s="67"/>
      <c r="W7" s="67"/>
      <c r="X7" s="67"/>
      <c r="Y7" s="67"/>
      <c r="Z7" s="67"/>
    </row>
    <row r="8" spans="1:26" x14ac:dyDescent="0.25">
      <c r="U8" s="71" t="s">
        <v>115</v>
      </c>
      <c r="V8" s="71"/>
      <c r="W8" s="71"/>
      <c r="X8" s="71"/>
      <c r="Y8" s="71"/>
      <c r="Z8" s="71"/>
    </row>
    <row r="9" spans="1:26" x14ac:dyDescent="0.25">
      <c r="A9" s="73" t="s">
        <v>116</v>
      </c>
      <c r="B9" s="73"/>
      <c r="C9" s="73"/>
      <c r="D9" s="73"/>
      <c r="E9" s="73"/>
      <c r="F9" s="73"/>
      <c r="G9" s="73"/>
      <c r="H9" s="73"/>
      <c r="I9" s="73"/>
      <c r="J9" s="73"/>
      <c r="K9" s="73"/>
      <c r="L9" s="73"/>
      <c r="M9" s="73"/>
      <c r="N9" s="73"/>
      <c r="O9" s="73"/>
      <c r="P9" s="73"/>
      <c r="Q9" s="73"/>
      <c r="R9" s="73"/>
      <c r="S9" s="73"/>
      <c r="T9" s="73"/>
      <c r="U9" s="73"/>
      <c r="V9" s="73"/>
      <c r="W9" s="73"/>
      <c r="X9" s="73"/>
      <c r="Y9" s="73"/>
      <c r="Z9" s="73"/>
    </row>
    <row r="10" spans="1:26" s="1" customFormat="1" ht="29.25" customHeight="1" x14ac:dyDescent="0.25">
      <c r="A10" s="73" t="s">
        <v>117</v>
      </c>
      <c r="B10" s="73"/>
      <c r="C10" s="73"/>
      <c r="D10" s="73"/>
      <c r="E10" s="73"/>
      <c r="F10" s="73"/>
      <c r="G10" s="73"/>
      <c r="H10" s="73"/>
      <c r="I10" s="73"/>
      <c r="J10" s="73"/>
      <c r="K10" s="73"/>
      <c r="L10" s="73"/>
      <c r="M10" s="73"/>
      <c r="N10" s="73"/>
      <c r="O10" s="73"/>
      <c r="P10" s="73"/>
      <c r="Q10" s="73"/>
      <c r="R10" s="73"/>
      <c r="S10" s="73"/>
      <c r="T10" s="73"/>
      <c r="U10" s="73"/>
      <c r="V10" s="73"/>
      <c r="W10" s="73"/>
      <c r="X10" s="73"/>
      <c r="Y10" s="73"/>
      <c r="Z10" s="73"/>
    </row>
    <row r="11" spans="1:26" s="1" customFormat="1" ht="14.25" customHeight="1" x14ac:dyDescent="0.25">
      <c r="A11" s="74" t="s">
        <v>118</v>
      </c>
      <c r="B11" s="74"/>
      <c r="C11" s="74"/>
      <c r="D11" s="74"/>
      <c r="E11" s="74"/>
      <c r="F11" s="74"/>
      <c r="G11" s="74"/>
      <c r="H11" s="74"/>
      <c r="I11" s="74"/>
      <c r="J11" s="74"/>
      <c r="K11" s="74"/>
      <c r="L11" s="74"/>
      <c r="M11" s="74"/>
      <c r="N11" s="74"/>
      <c r="O11" s="74"/>
      <c r="P11" s="74"/>
      <c r="Q11" s="74"/>
      <c r="R11" s="74"/>
      <c r="S11" s="74"/>
      <c r="T11" s="74"/>
      <c r="U11" s="74"/>
      <c r="V11" s="74"/>
      <c r="W11" s="74"/>
      <c r="X11" s="74"/>
      <c r="Y11" s="74"/>
      <c r="Z11" s="74"/>
    </row>
    <row r="12" spans="1:26" s="1" customFormat="1" ht="39.75" customHeight="1" x14ac:dyDescent="0.25">
      <c r="A12" s="75" t="s">
        <v>119</v>
      </c>
      <c r="B12" s="75"/>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ht="49.5" customHeight="1" x14ac:dyDescent="0.25">
      <c r="A13" s="72" t="s">
        <v>120</v>
      </c>
      <c r="B13" s="72" t="s">
        <v>121</v>
      </c>
      <c r="C13" s="72"/>
      <c r="D13" s="72"/>
      <c r="E13" s="72"/>
      <c r="F13" s="72"/>
      <c r="G13" s="72"/>
      <c r="H13" s="72" t="s">
        <v>122</v>
      </c>
      <c r="I13" s="72" t="s">
        <v>123</v>
      </c>
      <c r="J13" s="72"/>
      <c r="K13" s="72"/>
      <c r="L13" s="72"/>
      <c r="M13" s="72" t="s">
        <v>124</v>
      </c>
      <c r="N13" s="72"/>
      <c r="O13" s="72"/>
      <c r="P13" s="72"/>
      <c r="Q13" s="72" t="s">
        <v>125</v>
      </c>
      <c r="R13" s="72"/>
      <c r="S13" s="72"/>
      <c r="T13" s="72"/>
      <c r="U13" s="72"/>
      <c r="V13" s="72"/>
      <c r="W13" s="72"/>
      <c r="X13" s="72"/>
      <c r="Y13" s="72" t="s">
        <v>126</v>
      </c>
      <c r="Z13" s="76" t="s">
        <v>127</v>
      </c>
    </row>
    <row r="14" spans="1:26" ht="67.5" customHeight="1" x14ac:dyDescent="0.25">
      <c r="A14" s="72"/>
      <c r="B14" s="72" t="s">
        <v>128</v>
      </c>
      <c r="C14" s="72" t="s">
        <v>129</v>
      </c>
      <c r="D14" s="72" t="s">
        <v>130</v>
      </c>
      <c r="E14" s="72" t="s">
        <v>131</v>
      </c>
      <c r="F14" s="72"/>
      <c r="G14" s="72" t="s">
        <v>132</v>
      </c>
      <c r="H14" s="72"/>
      <c r="I14" s="72" t="s">
        <v>133</v>
      </c>
      <c r="J14" s="72" t="s">
        <v>48</v>
      </c>
      <c r="K14" s="72" t="s">
        <v>134</v>
      </c>
      <c r="L14" s="72" t="s">
        <v>135</v>
      </c>
      <c r="M14" s="72" t="s">
        <v>136</v>
      </c>
      <c r="N14" s="72"/>
      <c r="O14" s="72" t="s">
        <v>137</v>
      </c>
      <c r="P14" s="72" t="s">
        <v>138</v>
      </c>
      <c r="Q14" s="72" t="s">
        <v>139</v>
      </c>
      <c r="R14" s="72"/>
      <c r="S14" s="72" t="s">
        <v>140</v>
      </c>
      <c r="T14" s="72"/>
      <c r="U14" s="72" t="s">
        <v>141</v>
      </c>
      <c r="V14" s="72"/>
      <c r="W14" s="72" t="s">
        <v>142</v>
      </c>
      <c r="X14" s="72"/>
      <c r="Y14" s="72"/>
      <c r="Z14" s="76"/>
    </row>
    <row r="15" spans="1:26" ht="64.5" customHeight="1" x14ac:dyDescent="0.25">
      <c r="A15" s="72"/>
      <c r="B15" s="72"/>
      <c r="C15" s="72"/>
      <c r="D15" s="72"/>
      <c r="E15" s="72"/>
      <c r="F15" s="72"/>
      <c r="G15" s="72"/>
      <c r="H15" s="72"/>
      <c r="I15" s="72"/>
      <c r="J15" s="72"/>
      <c r="K15" s="72"/>
      <c r="L15" s="72"/>
      <c r="M15" s="72" t="s">
        <v>0</v>
      </c>
      <c r="N15" s="72" t="s">
        <v>143</v>
      </c>
      <c r="O15" s="72"/>
      <c r="P15" s="72"/>
      <c r="Q15" s="72"/>
      <c r="R15" s="72"/>
      <c r="S15" s="72"/>
      <c r="T15" s="72"/>
      <c r="U15" s="72"/>
      <c r="V15" s="72"/>
      <c r="W15" s="72"/>
      <c r="X15" s="72"/>
      <c r="Y15" s="72"/>
      <c r="Z15" s="76"/>
    </row>
    <row r="16" spans="1:26" ht="47.25" customHeight="1" x14ac:dyDescent="0.25">
      <c r="A16" s="72"/>
      <c r="B16" s="72"/>
      <c r="C16" s="72"/>
      <c r="D16" s="72"/>
      <c r="E16" s="66" t="s">
        <v>144</v>
      </c>
      <c r="F16" s="66" t="s">
        <v>1</v>
      </c>
      <c r="G16" s="72"/>
      <c r="H16" s="72"/>
      <c r="I16" s="72"/>
      <c r="J16" s="72"/>
      <c r="K16" s="72"/>
      <c r="L16" s="72"/>
      <c r="M16" s="72"/>
      <c r="N16" s="72"/>
      <c r="O16" s="72"/>
      <c r="P16" s="72"/>
      <c r="Q16" s="66" t="s">
        <v>145</v>
      </c>
      <c r="R16" s="66" t="s">
        <v>146</v>
      </c>
      <c r="S16" s="66" t="s">
        <v>147</v>
      </c>
      <c r="T16" s="66" t="s">
        <v>148</v>
      </c>
      <c r="U16" s="66" t="s">
        <v>144</v>
      </c>
      <c r="V16" s="66" t="s">
        <v>1</v>
      </c>
      <c r="W16" s="66" t="s">
        <v>145</v>
      </c>
      <c r="X16" s="66" t="s">
        <v>149</v>
      </c>
      <c r="Y16" s="72"/>
      <c r="Z16" s="76"/>
    </row>
    <row r="17" spans="1:26" x14ac:dyDescent="0.25">
      <c r="A17" s="66">
        <v>1</v>
      </c>
      <c r="B17" s="66">
        <v>2</v>
      </c>
      <c r="C17" s="66">
        <v>3</v>
      </c>
      <c r="D17" s="66">
        <v>4</v>
      </c>
      <c r="E17" s="66">
        <v>5</v>
      </c>
      <c r="F17" s="66">
        <v>6</v>
      </c>
      <c r="G17" s="66">
        <v>7</v>
      </c>
      <c r="H17" s="66">
        <v>8</v>
      </c>
      <c r="I17" s="66">
        <v>9</v>
      </c>
      <c r="J17" s="66">
        <v>10</v>
      </c>
      <c r="K17" s="66">
        <v>11</v>
      </c>
      <c r="L17" s="66">
        <v>12</v>
      </c>
      <c r="M17" s="66">
        <v>13</v>
      </c>
      <c r="N17" s="66">
        <v>14</v>
      </c>
      <c r="O17" s="66">
        <v>15</v>
      </c>
      <c r="P17" s="66">
        <v>16</v>
      </c>
      <c r="Q17" s="66">
        <v>17</v>
      </c>
      <c r="R17" s="66">
        <v>18</v>
      </c>
      <c r="S17" s="66">
        <v>19</v>
      </c>
      <c r="T17" s="66">
        <v>20</v>
      </c>
      <c r="U17" s="66">
        <v>21</v>
      </c>
      <c r="V17" s="66">
        <v>22</v>
      </c>
      <c r="W17" s="66">
        <v>23</v>
      </c>
      <c r="X17" s="66">
        <v>24</v>
      </c>
      <c r="Y17" s="66">
        <v>25</v>
      </c>
      <c r="Z17" s="3"/>
    </row>
    <row r="18" spans="1:26" s="23" customFormat="1" ht="54" customHeight="1" x14ac:dyDescent="0.25">
      <c r="A18" s="46" t="s">
        <v>150</v>
      </c>
      <c r="B18" s="77" t="s">
        <v>151</v>
      </c>
      <c r="C18" s="4" t="s">
        <v>152</v>
      </c>
      <c r="D18" s="19"/>
      <c r="E18" s="22"/>
      <c r="F18" s="22"/>
      <c r="G18" s="79" t="s">
        <v>153</v>
      </c>
      <c r="H18" s="19"/>
      <c r="I18" s="6">
        <f>SUM(I19,I24)</f>
        <v>415903</v>
      </c>
      <c r="J18" s="6">
        <f>SUM(J19,J24,J27,J30)</f>
        <v>424764</v>
      </c>
      <c r="K18" s="6">
        <f>J18-I18</f>
        <v>8861</v>
      </c>
      <c r="L18" s="19"/>
      <c r="M18" s="81">
        <v>422680</v>
      </c>
      <c r="N18" s="31" t="s">
        <v>6</v>
      </c>
      <c r="O18" s="53" t="s">
        <v>6</v>
      </c>
      <c r="P18" s="53" t="s">
        <v>6</v>
      </c>
      <c r="Q18" s="84" t="s">
        <v>154</v>
      </c>
      <c r="R18" s="84" t="s">
        <v>155</v>
      </c>
      <c r="S18" s="87">
        <v>66.92</v>
      </c>
      <c r="T18" s="88">
        <v>65.010000000000005</v>
      </c>
      <c r="U18" s="88">
        <v>19.2</v>
      </c>
      <c r="V18" s="88">
        <v>19.2</v>
      </c>
      <c r="W18" s="88">
        <v>88</v>
      </c>
      <c r="X18" s="88">
        <v>84</v>
      </c>
      <c r="Y18" s="90" t="s">
        <v>156</v>
      </c>
      <c r="Z18" s="92" t="s">
        <v>157</v>
      </c>
    </row>
    <row r="19" spans="1:26" s="29" customFormat="1" ht="45.75" customHeight="1" x14ac:dyDescent="0.25">
      <c r="A19" s="7" t="s">
        <v>35</v>
      </c>
      <c r="B19" s="78"/>
      <c r="C19" s="8" t="s">
        <v>158</v>
      </c>
      <c r="D19" s="25" t="s">
        <v>5</v>
      </c>
      <c r="E19" s="24">
        <v>1122</v>
      </c>
      <c r="F19" s="24">
        <v>1122</v>
      </c>
      <c r="G19" s="80"/>
      <c r="H19" s="25"/>
      <c r="I19" s="9">
        <f>SUM(I20:I23)</f>
        <v>414205</v>
      </c>
      <c r="J19" s="9">
        <f>SUM(J20:J23)</f>
        <v>414200</v>
      </c>
      <c r="K19" s="9">
        <f>SUM(J19-I19)</f>
        <v>-5</v>
      </c>
      <c r="L19" s="25"/>
      <c r="M19" s="82"/>
      <c r="N19" s="54" t="s">
        <v>6</v>
      </c>
      <c r="O19" s="54" t="s">
        <v>6</v>
      </c>
      <c r="P19" s="54" t="s">
        <v>6</v>
      </c>
      <c r="Q19" s="85"/>
      <c r="R19" s="85"/>
      <c r="S19" s="86"/>
      <c r="T19" s="89"/>
      <c r="U19" s="89"/>
      <c r="V19" s="89"/>
      <c r="W19" s="89"/>
      <c r="X19" s="89"/>
      <c r="Y19" s="91"/>
      <c r="Z19" s="93"/>
    </row>
    <row r="20" spans="1:26" ht="60" x14ac:dyDescent="0.25">
      <c r="A20" s="10" t="s">
        <v>36</v>
      </c>
      <c r="B20" s="78"/>
      <c r="C20" s="11" t="s">
        <v>159</v>
      </c>
      <c r="D20" s="66"/>
      <c r="E20" s="5"/>
      <c r="F20" s="5"/>
      <c r="G20" s="80"/>
      <c r="H20" s="66"/>
      <c r="I20" s="12">
        <v>286217</v>
      </c>
      <c r="J20" s="27">
        <v>286212</v>
      </c>
      <c r="K20" s="12">
        <f>J20-I20</f>
        <v>-5</v>
      </c>
      <c r="L20" s="14" t="s">
        <v>160</v>
      </c>
      <c r="M20" s="82"/>
      <c r="N20" s="88" t="s">
        <v>6</v>
      </c>
      <c r="O20" s="88" t="s">
        <v>6</v>
      </c>
      <c r="P20" s="88" t="s">
        <v>6</v>
      </c>
      <c r="Q20" s="85"/>
      <c r="R20" s="85"/>
      <c r="S20" s="86"/>
      <c r="T20" s="89"/>
      <c r="U20" s="89"/>
      <c r="V20" s="89"/>
      <c r="W20" s="89"/>
      <c r="X20" s="89"/>
      <c r="Y20" s="91"/>
      <c r="Z20" s="93"/>
    </row>
    <row r="21" spans="1:26" ht="60" x14ac:dyDescent="0.25">
      <c r="A21" s="10" t="s">
        <v>37</v>
      </c>
      <c r="B21" s="78"/>
      <c r="C21" s="11" t="s">
        <v>161</v>
      </c>
      <c r="D21" s="66" t="s">
        <v>5</v>
      </c>
      <c r="E21" s="5">
        <v>1122</v>
      </c>
      <c r="F21" s="5">
        <v>1122</v>
      </c>
      <c r="G21" s="80"/>
      <c r="H21" s="66"/>
      <c r="I21" s="12">
        <v>124144</v>
      </c>
      <c r="J21" s="12">
        <v>124144</v>
      </c>
      <c r="K21" s="12">
        <f t="shared" ref="K21:K32" si="0">J21-I21</f>
        <v>0</v>
      </c>
      <c r="L21" s="66"/>
      <c r="M21" s="82"/>
      <c r="N21" s="89"/>
      <c r="O21" s="89"/>
      <c r="P21" s="89"/>
      <c r="Q21" s="85"/>
      <c r="R21" s="85"/>
      <c r="S21" s="86"/>
      <c r="T21" s="89"/>
      <c r="U21" s="89"/>
      <c r="V21" s="89"/>
      <c r="W21" s="89"/>
      <c r="X21" s="89"/>
      <c r="Y21" s="91"/>
      <c r="Z21" s="93"/>
    </row>
    <row r="22" spans="1:26" ht="45.75" customHeight="1" x14ac:dyDescent="0.25">
      <c r="A22" s="10" t="s">
        <v>38</v>
      </c>
      <c r="B22" s="78"/>
      <c r="C22" s="11" t="s">
        <v>162</v>
      </c>
      <c r="D22" s="66"/>
      <c r="E22" s="5"/>
      <c r="F22" s="5"/>
      <c r="G22" s="80"/>
      <c r="H22" s="66"/>
      <c r="I22" s="12">
        <v>544</v>
      </c>
      <c r="J22" s="12">
        <v>544</v>
      </c>
      <c r="K22" s="12">
        <f t="shared" si="0"/>
        <v>0</v>
      </c>
      <c r="L22" s="13"/>
      <c r="M22" s="82"/>
      <c r="N22" s="89"/>
      <c r="O22" s="89"/>
      <c r="P22" s="89"/>
      <c r="Q22" s="85"/>
      <c r="R22" s="85"/>
      <c r="S22" s="86"/>
      <c r="T22" s="89"/>
      <c r="U22" s="89"/>
      <c r="V22" s="89"/>
      <c r="W22" s="89"/>
      <c r="X22" s="89"/>
      <c r="Y22" s="91"/>
      <c r="Z22" s="93"/>
    </row>
    <row r="23" spans="1:26" ht="33" customHeight="1" x14ac:dyDescent="0.25">
      <c r="A23" s="10" t="s">
        <v>39</v>
      </c>
      <c r="B23" s="78"/>
      <c r="C23" s="11" t="s">
        <v>163</v>
      </c>
      <c r="D23" s="66"/>
      <c r="E23" s="5"/>
      <c r="F23" s="5"/>
      <c r="G23" s="80"/>
      <c r="H23" s="66"/>
      <c r="I23" s="12">
        <v>3300</v>
      </c>
      <c r="J23" s="12">
        <v>3300</v>
      </c>
      <c r="K23" s="12">
        <f t="shared" si="0"/>
        <v>0</v>
      </c>
      <c r="L23" s="66"/>
      <c r="M23" s="82"/>
      <c r="N23" s="94"/>
      <c r="O23" s="94"/>
      <c r="P23" s="94"/>
      <c r="Q23" s="85"/>
      <c r="R23" s="85"/>
      <c r="S23" s="86"/>
      <c r="T23" s="89"/>
      <c r="U23" s="89"/>
      <c r="V23" s="89"/>
      <c r="W23" s="89"/>
      <c r="X23" s="89"/>
      <c r="Y23" s="91"/>
      <c r="Z23" s="93"/>
    </row>
    <row r="24" spans="1:26" ht="24" customHeight="1" x14ac:dyDescent="0.25">
      <c r="A24" s="7" t="s">
        <v>40</v>
      </c>
      <c r="B24" s="78"/>
      <c r="C24" s="33" t="s">
        <v>164</v>
      </c>
      <c r="D24" s="66"/>
      <c r="E24" s="5"/>
      <c r="F24" s="5"/>
      <c r="G24" s="80"/>
      <c r="H24" s="66"/>
      <c r="I24" s="9">
        <f>SUM(I25)</f>
        <v>1698</v>
      </c>
      <c r="J24" s="9">
        <f>SUM(J25)</f>
        <v>1703</v>
      </c>
      <c r="K24" s="9">
        <f t="shared" si="0"/>
        <v>5</v>
      </c>
      <c r="L24" s="66"/>
      <c r="M24" s="82"/>
      <c r="N24" s="54" t="s">
        <v>6</v>
      </c>
      <c r="O24" s="14" t="s">
        <v>6</v>
      </c>
      <c r="P24" s="14" t="s">
        <v>6</v>
      </c>
      <c r="Q24" s="85"/>
      <c r="R24" s="85"/>
      <c r="S24" s="86"/>
      <c r="T24" s="89"/>
      <c r="U24" s="89"/>
      <c r="V24" s="89"/>
      <c r="W24" s="89"/>
      <c r="X24" s="89"/>
      <c r="Y24" s="91"/>
      <c r="Z24" s="93"/>
    </row>
    <row r="25" spans="1:26" ht="52.5" customHeight="1" x14ac:dyDescent="0.25">
      <c r="A25" s="10" t="s">
        <v>41</v>
      </c>
      <c r="B25" s="78"/>
      <c r="C25" s="11" t="s">
        <v>165</v>
      </c>
      <c r="D25" s="66"/>
      <c r="E25" s="5"/>
      <c r="F25" s="5"/>
      <c r="G25" s="80"/>
      <c r="H25" s="66"/>
      <c r="I25" s="12">
        <v>1698</v>
      </c>
      <c r="J25" s="12">
        <v>1703</v>
      </c>
      <c r="K25" s="12">
        <f t="shared" si="0"/>
        <v>5</v>
      </c>
      <c r="L25" s="66" t="s">
        <v>160</v>
      </c>
      <c r="M25" s="82"/>
      <c r="N25" s="14" t="s">
        <v>6</v>
      </c>
      <c r="O25" s="14" t="s">
        <v>6</v>
      </c>
      <c r="P25" s="14" t="s">
        <v>6</v>
      </c>
      <c r="Q25" s="85"/>
      <c r="R25" s="85"/>
      <c r="S25" s="86"/>
      <c r="T25" s="89"/>
      <c r="U25" s="89"/>
      <c r="V25" s="89"/>
      <c r="W25" s="89"/>
      <c r="X25" s="89"/>
      <c r="Y25" s="91"/>
      <c r="Z25" s="93"/>
    </row>
    <row r="26" spans="1:26" ht="48" x14ac:dyDescent="0.25">
      <c r="A26" s="46" t="s">
        <v>166</v>
      </c>
      <c r="B26" s="78"/>
      <c r="C26" s="45" t="s">
        <v>167</v>
      </c>
      <c r="D26" s="66"/>
      <c r="E26" s="5"/>
      <c r="F26" s="5"/>
      <c r="G26" s="80"/>
      <c r="H26" s="66"/>
      <c r="I26" s="6"/>
      <c r="J26" s="6">
        <f>J27+J30</f>
        <v>8861</v>
      </c>
      <c r="K26" s="6">
        <f t="shared" si="0"/>
        <v>8861</v>
      </c>
      <c r="L26" s="66"/>
      <c r="M26" s="82"/>
      <c r="N26" s="53" t="s">
        <v>6</v>
      </c>
      <c r="O26" s="14" t="s">
        <v>6</v>
      </c>
      <c r="P26" s="14" t="s">
        <v>6</v>
      </c>
      <c r="Q26" s="85"/>
      <c r="R26" s="85"/>
      <c r="S26" s="86"/>
      <c r="T26" s="89"/>
      <c r="U26" s="89"/>
      <c r="V26" s="89"/>
      <c r="W26" s="89"/>
      <c r="X26" s="89"/>
      <c r="Y26" s="91"/>
      <c r="Z26" s="93"/>
    </row>
    <row r="27" spans="1:26" ht="24" x14ac:dyDescent="0.25">
      <c r="A27" s="7" t="s">
        <v>2</v>
      </c>
      <c r="B27" s="78"/>
      <c r="C27" s="33" t="s">
        <v>168</v>
      </c>
      <c r="D27" s="66"/>
      <c r="E27" s="5"/>
      <c r="F27" s="5"/>
      <c r="G27" s="80"/>
      <c r="H27" s="66"/>
      <c r="I27" s="12"/>
      <c r="J27" s="9">
        <f>SUM(J28:J29)</f>
        <v>5693</v>
      </c>
      <c r="K27" s="9">
        <f t="shared" si="0"/>
        <v>5693</v>
      </c>
      <c r="L27" s="66"/>
      <c r="M27" s="82"/>
      <c r="N27" s="54" t="s">
        <v>6</v>
      </c>
      <c r="O27" s="14" t="s">
        <v>6</v>
      </c>
      <c r="P27" s="14" t="s">
        <v>6</v>
      </c>
      <c r="Q27" s="85"/>
      <c r="R27" s="85"/>
      <c r="S27" s="86"/>
      <c r="T27" s="89"/>
      <c r="U27" s="89"/>
      <c r="V27" s="89"/>
      <c r="W27" s="89"/>
      <c r="X27" s="89"/>
      <c r="Y27" s="91"/>
      <c r="Z27" s="93"/>
    </row>
    <row r="28" spans="1:26" ht="66" customHeight="1" x14ac:dyDescent="0.25">
      <c r="A28" s="10" t="s">
        <v>3</v>
      </c>
      <c r="B28" s="78"/>
      <c r="C28" s="11" t="s">
        <v>169</v>
      </c>
      <c r="D28" s="66" t="s">
        <v>170</v>
      </c>
      <c r="E28" s="5"/>
      <c r="F28" s="5">
        <v>3</v>
      </c>
      <c r="G28" s="80"/>
      <c r="H28" s="66"/>
      <c r="I28" s="12"/>
      <c r="J28" s="12">
        <v>4355</v>
      </c>
      <c r="K28" s="12">
        <f t="shared" si="0"/>
        <v>4355</v>
      </c>
      <c r="L28" s="88" t="s">
        <v>171</v>
      </c>
      <c r="M28" s="82"/>
      <c r="N28" s="88" t="s">
        <v>6</v>
      </c>
      <c r="O28" s="88" t="s">
        <v>6</v>
      </c>
      <c r="P28" s="88" t="s">
        <v>6</v>
      </c>
      <c r="Q28" s="85"/>
      <c r="R28" s="85"/>
      <c r="S28" s="86"/>
      <c r="T28" s="89"/>
      <c r="U28" s="89"/>
      <c r="V28" s="89"/>
      <c r="W28" s="89"/>
      <c r="X28" s="89"/>
      <c r="Y28" s="91"/>
      <c r="Z28" s="93"/>
    </row>
    <row r="29" spans="1:26" ht="92.25" customHeight="1" x14ac:dyDescent="0.25">
      <c r="A29" s="10" t="s">
        <v>4</v>
      </c>
      <c r="B29" s="78"/>
      <c r="C29" s="11" t="s">
        <v>172</v>
      </c>
      <c r="D29" s="66" t="s">
        <v>170</v>
      </c>
      <c r="E29" s="5"/>
      <c r="F29" s="5">
        <v>1</v>
      </c>
      <c r="G29" s="80"/>
      <c r="H29" s="66"/>
      <c r="I29" s="12"/>
      <c r="J29" s="12">
        <v>1338</v>
      </c>
      <c r="K29" s="12">
        <f t="shared" si="0"/>
        <v>1338</v>
      </c>
      <c r="L29" s="94"/>
      <c r="M29" s="82"/>
      <c r="N29" s="94"/>
      <c r="O29" s="94"/>
      <c r="P29" s="94"/>
      <c r="Q29" s="85"/>
      <c r="R29" s="85"/>
      <c r="S29" s="86"/>
      <c r="T29" s="89"/>
      <c r="U29" s="89"/>
      <c r="V29" s="89"/>
      <c r="W29" s="89"/>
      <c r="X29" s="89"/>
      <c r="Y29" s="91"/>
      <c r="Z29" s="93"/>
    </row>
    <row r="30" spans="1:26" x14ac:dyDescent="0.25">
      <c r="A30" s="7" t="s">
        <v>69</v>
      </c>
      <c r="B30" s="78"/>
      <c r="C30" s="33" t="s">
        <v>173</v>
      </c>
      <c r="D30" s="66"/>
      <c r="E30" s="5"/>
      <c r="F30" s="5"/>
      <c r="G30" s="80"/>
      <c r="H30" s="66"/>
      <c r="I30" s="12"/>
      <c r="J30" s="9">
        <f>SUM(J31:J32)</f>
        <v>3168</v>
      </c>
      <c r="K30" s="9">
        <f t="shared" si="0"/>
        <v>3168</v>
      </c>
      <c r="L30" s="66"/>
      <c r="M30" s="82"/>
      <c r="N30" s="54" t="s">
        <v>6</v>
      </c>
      <c r="O30" s="14" t="s">
        <v>6</v>
      </c>
      <c r="P30" s="14" t="s">
        <v>6</v>
      </c>
      <c r="Q30" s="85"/>
      <c r="R30" s="85"/>
      <c r="S30" s="86"/>
      <c r="T30" s="89"/>
      <c r="U30" s="89"/>
      <c r="V30" s="89"/>
      <c r="W30" s="89"/>
      <c r="X30" s="89"/>
      <c r="Y30" s="91"/>
      <c r="Z30" s="93"/>
    </row>
    <row r="31" spans="1:26" ht="54.75" customHeight="1" x14ac:dyDescent="0.25">
      <c r="A31" s="10" t="s">
        <v>70</v>
      </c>
      <c r="B31" s="78"/>
      <c r="C31" s="11" t="s">
        <v>174</v>
      </c>
      <c r="D31" s="66" t="s">
        <v>170</v>
      </c>
      <c r="E31" s="5"/>
      <c r="F31" s="5">
        <v>4</v>
      </c>
      <c r="G31" s="80"/>
      <c r="H31" s="66"/>
      <c r="I31" s="12"/>
      <c r="J31" s="12">
        <v>643</v>
      </c>
      <c r="K31" s="12">
        <f t="shared" si="0"/>
        <v>643</v>
      </c>
      <c r="L31" s="87" t="s">
        <v>175</v>
      </c>
      <c r="M31" s="82"/>
      <c r="N31" s="88" t="s">
        <v>6</v>
      </c>
      <c r="O31" s="88" t="s">
        <v>6</v>
      </c>
      <c r="P31" s="88" t="s">
        <v>6</v>
      </c>
      <c r="Q31" s="85"/>
      <c r="R31" s="85"/>
      <c r="S31" s="86"/>
      <c r="T31" s="89"/>
      <c r="U31" s="89"/>
      <c r="V31" s="89"/>
      <c r="W31" s="89"/>
      <c r="X31" s="89"/>
      <c r="Y31" s="91"/>
      <c r="Z31" s="93"/>
    </row>
    <row r="32" spans="1:26" s="28" customFormat="1" ht="63" customHeight="1" x14ac:dyDescent="0.25">
      <c r="A32" s="47" t="s">
        <v>71</v>
      </c>
      <c r="B32" s="78"/>
      <c r="C32" s="48" t="s">
        <v>72</v>
      </c>
      <c r="D32" s="66" t="s">
        <v>170</v>
      </c>
      <c r="E32" s="24"/>
      <c r="F32" s="5">
        <v>8</v>
      </c>
      <c r="G32" s="80"/>
      <c r="H32" s="12"/>
      <c r="I32" s="12"/>
      <c r="J32" s="12">
        <v>2525</v>
      </c>
      <c r="K32" s="12">
        <f t="shared" si="0"/>
        <v>2525</v>
      </c>
      <c r="L32" s="95"/>
      <c r="M32" s="83"/>
      <c r="N32" s="94"/>
      <c r="O32" s="94"/>
      <c r="P32" s="94"/>
      <c r="Q32" s="85"/>
      <c r="R32" s="85"/>
      <c r="S32" s="86"/>
      <c r="T32" s="89"/>
      <c r="U32" s="89"/>
      <c r="V32" s="89"/>
      <c r="W32" s="89"/>
      <c r="X32" s="89"/>
      <c r="Y32" s="91"/>
      <c r="Z32" s="93"/>
    </row>
    <row r="33" spans="1:26" ht="40.5" customHeight="1" x14ac:dyDescent="0.25">
      <c r="A33" s="46" t="s">
        <v>176</v>
      </c>
      <c r="B33" s="78"/>
      <c r="C33" s="4" t="s">
        <v>152</v>
      </c>
      <c r="D33" s="13"/>
      <c r="E33" s="13"/>
      <c r="F33" s="13"/>
      <c r="G33" s="80"/>
      <c r="H33" s="66"/>
      <c r="I33" s="6">
        <f>SUM(I34)</f>
        <v>1708595</v>
      </c>
      <c r="J33" s="6">
        <f>SUM(J34)</f>
        <v>1708595</v>
      </c>
      <c r="K33" s="12">
        <f>J33-I33</f>
        <v>0</v>
      </c>
      <c r="L33" s="66"/>
      <c r="M33" s="51" t="s">
        <v>6</v>
      </c>
      <c r="N33" s="31" t="s">
        <v>6</v>
      </c>
      <c r="O33" s="81">
        <v>1708595</v>
      </c>
      <c r="P33" s="14" t="s">
        <v>6</v>
      </c>
      <c r="Q33" s="85"/>
      <c r="R33" s="85"/>
      <c r="S33" s="86"/>
      <c r="T33" s="89"/>
      <c r="U33" s="89"/>
      <c r="V33" s="89"/>
      <c r="W33" s="89"/>
      <c r="X33" s="89"/>
      <c r="Y33" s="91"/>
      <c r="Z33" s="93"/>
    </row>
    <row r="34" spans="1:26" ht="48" x14ac:dyDescent="0.25">
      <c r="A34" s="10" t="s">
        <v>7</v>
      </c>
      <c r="B34" s="78"/>
      <c r="C34" s="8" t="s">
        <v>158</v>
      </c>
      <c r="D34" s="25" t="s">
        <v>5</v>
      </c>
      <c r="E34" s="24">
        <f>SUM(E35:E37)</f>
        <v>3528</v>
      </c>
      <c r="F34" s="24">
        <f>SUM(F35:F37)</f>
        <v>3528</v>
      </c>
      <c r="G34" s="80"/>
      <c r="H34" s="66"/>
      <c r="I34" s="9">
        <f>SUM(I35:I39)</f>
        <v>1708595</v>
      </c>
      <c r="J34" s="9">
        <f>SUM(J35:J39)</f>
        <v>1708595</v>
      </c>
      <c r="K34" s="9">
        <f t="shared" ref="K34:K39" si="1">J34-I34</f>
        <v>0</v>
      </c>
      <c r="L34" s="66"/>
      <c r="M34" s="51" t="s">
        <v>6</v>
      </c>
      <c r="N34" s="52" t="s">
        <v>6</v>
      </c>
      <c r="O34" s="82"/>
      <c r="P34" s="14" t="s">
        <v>6</v>
      </c>
      <c r="Q34" s="85"/>
      <c r="R34" s="85"/>
      <c r="S34" s="86"/>
      <c r="T34" s="89"/>
      <c r="U34" s="89"/>
      <c r="V34" s="89"/>
      <c r="W34" s="89"/>
      <c r="X34" s="89"/>
      <c r="Y34" s="91"/>
      <c r="Z34" s="93"/>
    </row>
    <row r="35" spans="1:26" ht="96" x14ac:dyDescent="0.25">
      <c r="A35" s="10" t="s">
        <v>8</v>
      </c>
      <c r="B35" s="78"/>
      <c r="C35" s="11" t="s">
        <v>177</v>
      </c>
      <c r="D35" s="66" t="s">
        <v>5</v>
      </c>
      <c r="E35" s="5">
        <v>1435</v>
      </c>
      <c r="F35" s="5">
        <v>1435</v>
      </c>
      <c r="G35" s="80"/>
      <c r="H35" s="66"/>
      <c r="I35" s="12">
        <v>1187855</v>
      </c>
      <c r="J35" s="12">
        <v>1187855</v>
      </c>
      <c r="K35" s="12">
        <f t="shared" si="1"/>
        <v>0</v>
      </c>
      <c r="L35" s="49"/>
      <c r="M35" s="96" t="s">
        <v>6</v>
      </c>
      <c r="N35" s="96" t="s">
        <v>6</v>
      </c>
      <c r="O35" s="82"/>
      <c r="P35" s="88" t="s">
        <v>6</v>
      </c>
      <c r="Q35" s="85"/>
      <c r="R35" s="85"/>
      <c r="S35" s="86"/>
      <c r="T35" s="89"/>
      <c r="U35" s="89"/>
      <c r="V35" s="89"/>
      <c r="W35" s="89"/>
      <c r="X35" s="89"/>
      <c r="Y35" s="91"/>
      <c r="Z35" s="93"/>
    </row>
    <row r="36" spans="1:26" ht="48" x14ac:dyDescent="0.25">
      <c r="A36" s="10" t="s">
        <v>9</v>
      </c>
      <c r="B36" s="78"/>
      <c r="C36" s="11" t="s">
        <v>178</v>
      </c>
      <c r="D36" s="66" t="s">
        <v>5</v>
      </c>
      <c r="E36" s="5">
        <v>1479</v>
      </c>
      <c r="F36" s="5">
        <v>1479</v>
      </c>
      <c r="G36" s="80"/>
      <c r="H36" s="66"/>
      <c r="I36" s="12">
        <v>387104</v>
      </c>
      <c r="J36" s="12">
        <v>387104</v>
      </c>
      <c r="K36" s="12">
        <f t="shared" si="1"/>
        <v>0</v>
      </c>
      <c r="L36" s="49"/>
      <c r="M36" s="97"/>
      <c r="N36" s="89"/>
      <c r="O36" s="82"/>
      <c r="P36" s="89"/>
      <c r="Q36" s="85"/>
      <c r="R36" s="85"/>
      <c r="S36" s="86"/>
      <c r="T36" s="89"/>
      <c r="U36" s="89"/>
      <c r="V36" s="89"/>
      <c r="W36" s="89"/>
      <c r="X36" s="89"/>
      <c r="Y36" s="91"/>
      <c r="Z36" s="93"/>
    </row>
    <row r="37" spans="1:26" ht="96.75" customHeight="1" x14ac:dyDescent="0.25">
      <c r="A37" s="10" t="s">
        <v>42</v>
      </c>
      <c r="B37" s="78"/>
      <c r="C37" s="11" t="s">
        <v>179</v>
      </c>
      <c r="D37" s="66" t="s">
        <v>5</v>
      </c>
      <c r="E37" s="5">
        <v>614</v>
      </c>
      <c r="F37" s="5">
        <v>614</v>
      </c>
      <c r="G37" s="80"/>
      <c r="H37" s="66"/>
      <c r="I37" s="12">
        <v>120871</v>
      </c>
      <c r="J37" s="12">
        <v>120871</v>
      </c>
      <c r="K37" s="12">
        <f t="shared" si="1"/>
        <v>0</v>
      </c>
      <c r="L37" s="14"/>
      <c r="M37" s="97"/>
      <c r="N37" s="89"/>
      <c r="O37" s="82"/>
      <c r="P37" s="89"/>
      <c r="Q37" s="85"/>
      <c r="R37" s="85"/>
      <c r="S37" s="86"/>
      <c r="T37" s="89"/>
      <c r="U37" s="89"/>
      <c r="V37" s="89"/>
      <c r="W37" s="89"/>
      <c r="X37" s="89"/>
      <c r="Y37" s="91"/>
      <c r="Z37" s="93"/>
    </row>
    <row r="38" spans="1:26" x14ac:dyDescent="0.25">
      <c r="A38" s="10" t="s">
        <v>43</v>
      </c>
      <c r="B38" s="63"/>
      <c r="C38" s="11" t="s">
        <v>162</v>
      </c>
      <c r="D38" s="15"/>
      <c r="E38" s="5"/>
      <c r="F38" s="5"/>
      <c r="G38" s="64"/>
      <c r="H38" s="66"/>
      <c r="I38" s="12">
        <v>3308</v>
      </c>
      <c r="J38" s="12">
        <v>3308</v>
      </c>
      <c r="K38" s="12">
        <f t="shared" si="1"/>
        <v>0</v>
      </c>
      <c r="L38" s="62"/>
      <c r="M38" s="97"/>
      <c r="N38" s="89"/>
      <c r="O38" s="82"/>
      <c r="P38" s="89"/>
      <c r="Q38" s="65"/>
      <c r="R38" s="65"/>
      <c r="S38" s="59"/>
      <c r="T38" s="60"/>
      <c r="U38" s="60"/>
      <c r="V38" s="60"/>
      <c r="W38" s="60"/>
      <c r="X38" s="60"/>
      <c r="Y38" s="61"/>
      <c r="Z38" s="58"/>
    </row>
    <row r="39" spans="1:26" x14ac:dyDescent="0.25">
      <c r="A39" s="10" t="s">
        <v>44</v>
      </c>
      <c r="B39" s="63"/>
      <c r="C39" s="11" t="s">
        <v>163</v>
      </c>
      <c r="D39" s="15"/>
      <c r="E39" s="5"/>
      <c r="F39" s="5"/>
      <c r="G39" s="64"/>
      <c r="H39" s="66"/>
      <c r="I39" s="12">
        <v>9457</v>
      </c>
      <c r="J39" s="12">
        <v>9457</v>
      </c>
      <c r="K39" s="12">
        <f t="shared" si="1"/>
        <v>0</v>
      </c>
      <c r="L39" s="62"/>
      <c r="M39" s="98"/>
      <c r="N39" s="94"/>
      <c r="O39" s="83"/>
      <c r="P39" s="94"/>
      <c r="Q39" s="65"/>
      <c r="R39" s="65"/>
      <c r="S39" s="59"/>
      <c r="T39" s="60"/>
      <c r="U39" s="60"/>
      <c r="V39" s="60"/>
      <c r="W39" s="60"/>
      <c r="X39" s="60"/>
      <c r="Y39" s="61"/>
      <c r="Z39" s="58"/>
    </row>
    <row r="40" spans="1:26" s="23" customFormat="1" ht="37.5" customHeight="1" x14ac:dyDescent="0.25">
      <c r="A40" s="46" t="s">
        <v>180</v>
      </c>
      <c r="B40" s="78"/>
      <c r="C40" s="4" t="s">
        <v>152</v>
      </c>
      <c r="D40" s="21"/>
      <c r="E40" s="22"/>
      <c r="F40" s="22"/>
      <c r="G40" s="80"/>
      <c r="H40" s="19"/>
      <c r="I40" s="6">
        <f>I41</f>
        <v>1708595</v>
      </c>
      <c r="J40" s="6">
        <f>J41</f>
        <v>1708595</v>
      </c>
      <c r="K40" s="6">
        <f>K41</f>
        <v>0</v>
      </c>
      <c r="L40" s="32"/>
      <c r="M40" s="14" t="s">
        <v>6</v>
      </c>
      <c r="N40" s="53" t="s">
        <v>6</v>
      </c>
      <c r="O40" s="31" t="s">
        <v>6</v>
      </c>
      <c r="P40" s="81">
        <v>1708595</v>
      </c>
      <c r="Q40" s="56"/>
      <c r="R40" s="56"/>
      <c r="S40" s="86"/>
      <c r="T40" s="89"/>
      <c r="U40" s="89"/>
      <c r="V40" s="89"/>
      <c r="W40" s="89"/>
      <c r="X40" s="89"/>
      <c r="Y40" s="91"/>
      <c r="Z40" s="93"/>
    </row>
    <row r="41" spans="1:26" s="26" customFormat="1" ht="48" x14ac:dyDescent="0.25">
      <c r="A41" s="17" t="s">
        <v>73</v>
      </c>
      <c r="B41" s="78"/>
      <c r="C41" s="8" t="s">
        <v>158</v>
      </c>
      <c r="D41" s="25" t="s">
        <v>5</v>
      </c>
      <c r="E41" s="24">
        <f>SUM(E42:E44)</f>
        <v>3528</v>
      </c>
      <c r="F41" s="24">
        <f>SUM(F42:F44)</f>
        <v>3528</v>
      </c>
      <c r="G41" s="80"/>
      <c r="H41" s="25"/>
      <c r="I41" s="9">
        <f>SUM(I42:I46)</f>
        <v>1708595</v>
      </c>
      <c r="J41" s="9">
        <f>SUM(J42:J46)</f>
        <v>1708595</v>
      </c>
      <c r="K41" s="9">
        <f>SUM(K42:K46)</f>
        <v>0</v>
      </c>
      <c r="L41" s="50"/>
      <c r="M41" s="14" t="s">
        <v>6</v>
      </c>
      <c r="N41" s="54" t="s">
        <v>6</v>
      </c>
      <c r="O41" s="52" t="s">
        <v>6</v>
      </c>
      <c r="P41" s="82"/>
      <c r="Q41" s="56"/>
      <c r="R41" s="56"/>
      <c r="S41" s="86"/>
      <c r="T41" s="89"/>
      <c r="U41" s="89"/>
      <c r="V41" s="89"/>
      <c r="W41" s="89"/>
      <c r="X41" s="89"/>
      <c r="Y41" s="91"/>
      <c r="Z41" s="93"/>
    </row>
    <row r="42" spans="1:26" ht="96" x14ac:dyDescent="0.25">
      <c r="A42" s="10" t="s">
        <v>74</v>
      </c>
      <c r="B42" s="78"/>
      <c r="C42" s="11" t="s">
        <v>177</v>
      </c>
      <c r="D42" s="66" t="s">
        <v>5</v>
      </c>
      <c r="E42" s="5">
        <v>1435</v>
      </c>
      <c r="F42" s="5">
        <v>1435</v>
      </c>
      <c r="G42" s="80"/>
      <c r="H42" s="66"/>
      <c r="I42" s="12">
        <v>1187855</v>
      </c>
      <c r="J42" s="12">
        <v>1187855</v>
      </c>
      <c r="K42" s="12">
        <f>J42-I42</f>
        <v>0</v>
      </c>
      <c r="L42" s="50"/>
      <c r="M42" s="88" t="s">
        <v>6</v>
      </c>
      <c r="N42" s="88" t="s">
        <v>6</v>
      </c>
      <c r="O42" s="103" t="s">
        <v>6</v>
      </c>
      <c r="P42" s="82"/>
      <c r="Q42" s="56"/>
      <c r="R42" s="56"/>
      <c r="S42" s="86"/>
      <c r="T42" s="89"/>
      <c r="U42" s="89"/>
      <c r="V42" s="89"/>
      <c r="W42" s="89"/>
      <c r="X42" s="89"/>
      <c r="Y42" s="91"/>
      <c r="Z42" s="93"/>
    </row>
    <row r="43" spans="1:26" ht="48" x14ac:dyDescent="0.25">
      <c r="A43" s="10" t="s">
        <v>75</v>
      </c>
      <c r="B43" s="78"/>
      <c r="C43" s="11" t="s">
        <v>178</v>
      </c>
      <c r="D43" s="66" t="s">
        <v>5</v>
      </c>
      <c r="E43" s="5">
        <v>1479</v>
      </c>
      <c r="F43" s="5">
        <v>1479</v>
      </c>
      <c r="G43" s="80"/>
      <c r="H43" s="66"/>
      <c r="I43" s="12">
        <v>387104</v>
      </c>
      <c r="J43" s="12">
        <v>387104</v>
      </c>
      <c r="K43" s="12">
        <f t="shared" ref="K43:K46" si="2">J43-I43</f>
        <v>0</v>
      </c>
      <c r="L43" s="50"/>
      <c r="M43" s="89"/>
      <c r="N43" s="89"/>
      <c r="O43" s="104"/>
      <c r="P43" s="82"/>
      <c r="Q43" s="56"/>
      <c r="R43" s="56"/>
      <c r="S43" s="86"/>
      <c r="T43" s="89"/>
      <c r="U43" s="89"/>
      <c r="V43" s="89"/>
      <c r="W43" s="89"/>
      <c r="X43" s="89"/>
      <c r="Y43" s="91"/>
      <c r="Z43" s="93"/>
    </row>
    <row r="44" spans="1:26" ht="77.25" customHeight="1" x14ac:dyDescent="0.25">
      <c r="A44" s="10" t="s">
        <v>76</v>
      </c>
      <c r="B44" s="78"/>
      <c r="C44" s="11" t="s">
        <v>179</v>
      </c>
      <c r="D44" s="66" t="s">
        <v>5</v>
      </c>
      <c r="E44" s="5">
        <v>614</v>
      </c>
      <c r="F44" s="5">
        <v>614</v>
      </c>
      <c r="G44" s="80"/>
      <c r="H44" s="66"/>
      <c r="I44" s="12">
        <v>120871</v>
      </c>
      <c r="J44" s="12">
        <v>120871</v>
      </c>
      <c r="K44" s="12">
        <f t="shared" si="2"/>
        <v>0</v>
      </c>
      <c r="L44" s="50"/>
      <c r="M44" s="89"/>
      <c r="N44" s="89"/>
      <c r="O44" s="104"/>
      <c r="P44" s="82"/>
      <c r="Q44" s="56"/>
      <c r="R44" s="56"/>
      <c r="S44" s="86"/>
      <c r="T44" s="89"/>
      <c r="U44" s="89"/>
      <c r="V44" s="89"/>
      <c r="W44" s="89"/>
      <c r="X44" s="89"/>
      <c r="Y44" s="91"/>
      <c r="Z44" s="93"/>
    </row>
    <row r="45" spans="1:26" x14ac:dyDescent="0.25">
      <c r="A45" s="10" t="s">
        <v>77</v>
      </c>
      <c r="B45" s="78"/>
      <c r="C45" s="11" t="s">
        <v>162</v>
      </c>
      <c r="D45" s="15"/>
      <c r="E45" s="5"/>
      <c r="F45" s="5"/>
      <c r="G45" s="80"/>
      <c r="H45" s="66"/>
      <c r="I45" s="12">
        <v>3308</v>
      </c>
      <c r="J45" s="12">
        <v>3308</v>
      </c>
      <c r="K45" s="12">
        <f t="shared" si="2"/>
        <v>0</v>
      </c>
      <c r="L45" s="50"/>
      <c r="M45" s="89"/>
      <c r="N45" s="89"/>
      <c r="O45" s="104"/>
      <c r="P45" s="82"/>
      <c r="Q45" s="56"/>
      <c r="R45" s="56"/>
      <c r="S45" s="86"/>
      <c r="T45" s="89"/>
      <c r="U45" s="89"/>
      <c r="V45" s="89"/>
      <c r="W45" s="89"/>
      <c r="X45" s="89"/>
      <c r="Y45" s="91"/>
      <c r="Z45" s="93"/>
    </row>
    <row r="46" spans="1:26" x14ac:dyDescent="0.25">
      <c r="A46" s="10" t="s">
        <v>78</v>
      </c>
      <c r="B46" s="78"/>
      <c r="C46" s="11" t="s">
        <v>163</v>
      </c>
      <c r="D46" s="15"/>
      <c r="E46" s="5"/>
      <c r="F46" s="5"/>
      <c r="G46" s="80"/>
      <c r="H46" s="66"/>
      <c r="I46" s="12">
        <v>9457</v>
      </c>
      <c r="J46" s="12">
        <v>9457</v>
      </c>
      <c r="K46" s="12">
        <f t="shared" si="2"/>
        <v>0</v>
      </c>
      <c r="L46" s="50"/>
      <c r="M46" s="94"/>
      <c r="N46" s="94"/>
      <c r="O46" s="105"/>
      <c r="P46" s="83"/>
      <c r="Q46" s="56"/>
      <c r="R46" s="56"/>
      <c r="S46" s="86"/>
      <c r="T46" s="89"/>
      <c r="U46" s="89"/>
      <c r="V46" s="89"/>
      <c r="W46" s="89"/>
      <c r="X46" s="89"/>
      <c r="Y46" s="91"/>
      <c r="Z46" s="93"/>
    </row>
    <row r="47" spans="1:26" x14ac:dyDescent="0.25">
      <c r="A47" s="66"/>
      <c r="B47" s="66"/>
      <c r="C47" s="18" t="s">
        <v>181</v>
      </c>
      <c r="D47" s="19"/>
      <c r="E47" s="19"/>
      <c r="F47" s="19"/>
      <c r="G47" s="19"/>
      <c r="H47" s="19"/>
      <c r="I47" s="6">
        <f>SUM(I40,I33,I18)</f>
        <v>3833093</v>
      </c>
      <c r="J47" s="6">
        <f>SUM(J40,J33,J18)</f>
        <v>3841954</v>
      </c>
      <c r="K47" s="6">
        <f>SUM(K40,K33,K18)</f>
        <v>8861</v>
      </c>
      <c r="L47" s="19"/>
      <c r="M47" s="6">
        <f>SUM(M18)</f>
        <v>422680</v>
      </c>
      <c r="N47" s="6">
        <f>SUM(N18,N33,N40)</f>
        <v>0</v>
      </c>
      <c r="O47" s="6">
        <f>SUM(O33)</f>
        <v>1708595</v>
      </c>
      <c r="P47" s="6">
        <f>SUM(P40)</f>
        <v>1708595</v>
      </c>
      <c r="Q47" s="19"/>
      <c r="R47" s="19"/>
      <c r="S47" s="19"/>
      <c r="T47" s="19"/>
      <c r="U47" s="19"/>
      <c r="V47" s="19"/>
      <c r="W47" s="19"/>
      <c r="X47" s="19"/>
      <c r="Y47" s="19"/>
      <c r="Z47" s="3"/>
    </row>
    <row r="48" spans="1:26" ht="13.5" customHeight="1" x14ac:dyDescent="0.25">
      <c r="A48" s="100" t="s">
        <v>182</v>
      </c>
      <c r="B48" s="100"/>
      <c r="C48" s="100"/>
      <c r="D48" s="100"/>
      <c r="E48" s="100"/>
      <c r="F48" s="100"/>
      <c r="G48" s="100"/>
      <c r="H48" s="100"/>
      <c r="I48" s="100"/>
      <c r="J48" s="100"/>
      <c r="K48" s="100"/>
      <c r="L48" s="100"/>
      <c r="M48" s="100"/>
      <c r="N48" s="100"/>
      <c r="O48" s="20"/>
      <c r="P48" s="20"/>
      <c r="Q48" s="20"/>
      <c r="R48" s="20"/>
      <c r="S48" s="20"/>
      <c r="T48" s="20"/>
      <c r="U48" s="20"/>
      <c r="V48" s="20"/>
      <c r="W48" s="20"/>
      <c r="X48" s="20"/>
      <c r="Y48" s="20"/>
      <c r="Z48" s="20"/>
    </row>
    <row r="49" spans="1:26" ht="15.75" customHeight="1" x14ac:dyDescent="0.25">
      <c r="A49" s="99" t="s">
        <v>183</v>
      </c>
      <c r="B49" s="99"/>
      <c r="C49" s="99"/>
      <c r="D49" s="99"/>
      <c r="E49" s="99"/>
      <c r="F49" s="99"/>
      <c r="G49" s="99"/>
      <c r="H49" s="99"/>
      <c r="I49" s="99"/>
      <c r="J49" s="99"/>
      <c r="K49" s="99"/>
      <c r="L49" s="99"/>
      <c r="M49" s="99"/>
      <c r="N49" s="99"/>
      <c r="O49" s="99"/>
      <c r="P49" s="99"/>
      <c r="Q49" s="99"/>
      <c r="R49" s="99"/>
      <c r="S49" s="99"/>
      <c r="T49" s="20"/>
      <c r="U49" s="20"/>
      <c r="V49" s="20"/>
      <c r="W49" s="20"/>
      <c r="X49" s="20"/>
      <c r="Y49" s="20"/>
      <c r="Z49" s="20"/>
    </row>
    <row r="50" spans="1:26" ht="27.75" customHeight="1" x14ac:dyDescent="0.25">
      <c r="A50" s="100" t="s">
        <v>184</v>
      </c>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row>
    <row r="51" spans="1:26" x14ac:dyDescent="0.25">
      <c r="A51" s="101" t="s">
        <v>185</v>
      </c>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5.75" x14ac:dyDescent="0.25">
      <c r="A52" s="68"/>
      <c r="B52" s="68"/>
      <c r="C52" s="68"/>
      <c r="D52" s="68"/>
      <c r="E52" s="68"/>
      <c r="F52" s="68"/>
      <c r="G52" s="68"/>
      <c r="H52" s="68"/>
      <c r="I52" s="68"/>
      <c r="J52" s="68"/>
      <c r="K52" s="68"/>
      <c r="L52" s="68"/>
      <c r="M52" s="68"/>
      <c r="N52" s="68"/>
    </row>
    <row r="53" spans="1:26" ht="15.75" x14ac:dyDescent="0.25">
      <c r="A53" s="69"/>
      <c r="B53" s="69"/>
      <c r="C53" s="69"/>
      <c r="D53" s="70"/>
      <c r="E53" s="70"/>
      <c r="F53" s="70"/>
      <c r="G53" s="70"/>
      <c r="H53" s="70"/>
      <c r="I53" s="70"/>
      <c r="J53" s="70"/>
      <c r="K53" s="70"/>
      <c r="L53" s="70"/>
      <c r="M53" s="102"/>
      <c r="N53" s="102"/>
      <c r="O53" s="102"/>
      <c r="P53" s="102"/>
      <c r="Q53" s="102"/>
      <c r="R53" s="102"/>
      <c r="S53" s="102"/>
      <c r="T53" s="102"/>
      <c r="U53" s="102"/>
      <c r="V53" s="102"/>
      <c r="W53" s="102"/>
      <c r="X53" s="102"/>
      <c r="Y53" s="102"/>
      <c r="Z53" s="102"/>
    </row>
  </sheetData>
  <mergeCells count="96">
    <mergeCell ref="A49:S49"/>
    <mergeCell ref="A50:Z50"/>
    <mergeCell ref="A51:Z51"/>
    <mergeCell ref="M53:Z53"/>
    <mergeCell ref="Y40:Y46"/>
    <mergeCell ref="Z40:Z46"/>
    <mergeCell ref="M42:M46"/>
    <mergeCell ref="N42:N46"/>
    <mergeCell ref="O42:O46"/>
    <mergeCell ref="A48:N48"/>
    <mergeCell ref="S40:S46"/>
    <mergeCell ref="T40:T46"/>
    <mergeCell ref="U40:U46"/>
    <mergeCell ref="V40:V46"/>
    <mergeCell ref="W40:W46"/>
    <mergeCell ref="X40:X46"/>
    <mergeCell ref="M35:M39"/>
    <mergeCell ref="N35:N39"/>
    <mergeCell ref="P35:P39"/>
    <mergeCell ref="B40:B46"/>
    <mergeCell ref="G40:G46"/>
    <mergeCell ref="P40:P46"/>
    <mergeCell ref="B26:B37"/>
    <mergeCell ref="G26:G37"/>
    <mergeCell ref="O31:O32"/>
    <mergeCell ref="P31:P32"/>
    <mergeCell ref="O33:O39"/>
    <mergeCell ref="T26:T37"/>
    <mergeCell ref="U26:U37"/>
    <mergeCell ref="S26:S37"/>
    <mergeCell ref="S18:S25"/>
    <mergeCell ref="T18:T25"/>
    <mergeCell ref="Y18:Y25"/>
    <mergeCell ref="Z18:Z25"/>
    <mergeCell ref="U18:U25"/>
    <mergeCell ref="V18:V25"/>
    <mergeCell ref="W18:W25"/>
    <mergeCell ref="X18:X25"/>
    <mergeCell ref="Z26:Z37"/>
    <mergeCell ref="V26:V37"/>
    <mergeCell ref="W26:W37"/>
    <mergeCell ref="X26:X37"/>
    <mergeCell ref="Y26:Y37"/>
    <mergeCell ref="U14:V15"/>
    <mergeCell ref="W14:X15"/>
    <mergeCell ref="M15:M16"/>
    <mergeCell ref="N15:N16"/>
    <mergeCell ref="Q14:R15"/>
    <mergeCell ref="B18:B25"/>
    <mergeCell ref="G18:G25"/>
    <mergeCell ref="M18:M32"/>
    <mergeCell ref="Q18:Q25"/>
    <mergeCell ref="R18:R25"/>
    <mergeCell ref="Q26:Q37"/>
    <mergeCell ref="R26:R37"/>
    <mergeCell ref="N20:N23"/>
    <mergeCell ref="O20:O23"/>
    <mergeCell ref="P20:P23"/>
    <mergeCell ref="L28:L29"/>
    <mergeCell ref="N28:N29"/>
    <mergeCell ref="O28:O29"/>
    <mergeCell ref="P28:P29"/>
    <mergeCell ref="L31:L32"/>
    <mergeCell ref="N31:N32"/>
    <mergeCell ref="Q13:X13"/>
    <mergeCell ref="Y13:Y16"/>
    <mergeCell ref="Z13:Z16"/>
    <mergeCell ref="B14:B16"/>
    <mergeCell ref="C14:C16"/>
    <mergeCell ref="D14:D16"/>
    <mergeCell ref="E14:F15"/>
    <mergeCell ref="G14:G16"/>
    <mergeCell ref="I14:I16"/>
    <mergeCell ref="J14:J16"/>
    <mergeCell ref="K14:K16"/>
    <mergeCell ref="L14:L16"/>
    <mergeCell ref="M14:N14"/>
    <mergeCell ref="O14:O16"/>
    <mergeCell ref="P14:P16"/>
    <mergeCell ref="S14:T15"/>
    <mergeCell ref="U8:Z8"/>
    <mergeCell ref="A9:Z9"/>
    <mergeCell ref="A10:Z10"/>
    <mergeCell ref="A11:Z11"/>
    <mergeCell ref="A12:Z12"/>
    <mergeCell ref="A13:A16"/>
    <mergeCell ref="B13:G13"/>
    <mergeCell ref="H13:H16"/>
    <mergeCell ref="I13:L13"/>
    <mergeCell ref="M13:P13"/>
    <mergeCell ref="U6:Z6"/>
    <mergeCell ref="U1:Z1"/>
    <mergeCell ref="U2:Z2"/>
    <mergeCell ref="U3:Z3"/>
    <mergeCell ref="U4:Z4"/>
    <mergeCell ref="U5:Z5"/>
  </mergeCells>
  <pageMargins left="0.19685039370078741" right="0.19685039370078741" top="0.11811023622047245" bottom="0.11811023622047245" header="0" footer="0"/>
  <pageSetup paperSize="8" scale="53" fitToHeight="7" orientation="landscape" r:id="rId1"/>
  <rowBreaks count="2" manualBreakCount="2">
    <brk id="29" max="16383" man="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view="pageBreakPreview" zoomScale="81" zoomScaleNormal="100" zoomScaleSheetLayoutView="81" workbookViewId="0">
      <selection activeCell="AE60" sqref="AE60"/>
    </sheetView>
  </sheetViews>
  <sheetFormatPr defaultRowHeight="15" x14ac:dyDescent="0.25"/>
  <cols>
    <col min="1" max="1" width="9.140625" customWidth="1"/>
    <col min="2" max="2" width="7.28515625" customWidth="1"/>
    <col min="3" max="3" width="24.7109375" customWidth="1"/>
    <col min="4" max="4" width="4.5703125" customWidth="1"/>
    <col min="5" max="6" width="5.85546875" customWidth="1"/>
    <col min="7" max="7" width="8.5703125" customWidth="1"/>
    <col min="8" max="8" width="6.140625" customWidth="1"/>
    <col min="9" max="9" width="9.140625" customWidth="1"/>
    <col min="10" max="10" width="8.7109375" customWidth="1"/>
    <col min="11" max="11" width="7.28515625" customWidth="1"/>
    <col min="12" max="12" width="31.85546875" customWidth="1"/>
    <col min="13" max="13" width="7.28515625" customWidth="1"/>
    <col min="14" max="16" width="9.7109375" customWidth="1"/>
    <col min="17" max="17" width="11.28515625" customWidth="1"/>
    <col min="18" max="18" width="11" customWidth="1"/>
    <col min="19" max="19" width="9.28515625" customWidth="1"/>
    <col min="20" max="20" width="9.5703125" customWidth="1"/>
    <col min="21" max="21" width="6.140625" customWidth="1"/>
    <col min="22" max="22" width="5.7109375" customWidth="1"/>
    <col min="23" max="23" width="7.85546875" customWidth="1"/>
    <col min="24" max="24" width="6.7109375" customWidth="1"/>
    <col min="25" max="25" width="20.85546875" customWidth="1"/>
    <col min="26" max="26" width="9.7109375" customWidth="1"/>
  </cols>
  <sheetData>
    <row r="1" spans="1:26" ht="13.5" customHeight="1" x14ac:dyDescent="0.25">
      <c r="U1" s="71" t="s">
        <v>68</v>
      </c>
      <c r="V1" s="71"/>
      <c r="W1" s="71"/>
      <c r="X1" s="71"/>
      <c r="Y1" s="71"/>
      <c r="Z1" s="71"/>
    </row>
    <row r="2" spans="1:26" ht="13.5" customHeight="1" x14ac:dyDescent="0.25">
      <c r="U2" s="71" t="s">
        <v>49</v>
      </c>
      <c r="V2" s="71"/>
      <c r="W2" s="71"/>
      <c r="X2" s="71"/>
      <c r="Y2" s="71"/>
      <c r="Z2" s="71"/>
    </row>
    <row r="3" spans="1:26" x14ac:dyDescent="0.25">
      <c r="U3" s="71" t="s">
        <v>50</v>
      </c>
      <c r="V3" s="71"/>
      <c r="W3" s="71"/>
      <c r="X3" s="71"/>
      <c r="Y3" s="71"/>
      <c r="Z3" s="71"/>
    </row>
    <row r="4" spans="1:26" x14ac:dyDescent="0.25">
      <c r="U4" s="71" t="s">
        <v>51</v>
      </c>
      <c r="V4" s="71"/>
      <c r="W4" s="71"/>
      <c r="X4" s="71"/>
      <c r="Y4" s="71"/>
      <c r="Z4" s="71"/>
    </row>
    <row r="5" spans="1:26" x14ac:dyDescent="0.25">
      <c r="U5" s="71" t="s">
        <v>52</v>
      </c>
      <c r="V5" s="71"/>
      <c r="W5" s="71"/>
      <c r="X5" s="71"/>
      <c r="Y5" s="71"/>
      <c r="Z5" s="71"/>
    </row>
    <row r="6" spans="1:26" x14ac:dyDescent="0.25">
      <c r="U6" s="71" t="s">
        <v>53</v>
      </c>
      <c r="V6" s="71"/>
      <c r="W6" s="71"/>
      <c r="X6" s="71"/>
      <c r="Y6" s="71"/>
      <c r="Z6" s="71"/>
    </row>
    <row r="7" spans="1:26" ht="10.5" customHeight="1" x14ac:dyDescent="0.25">
      <c r="U7" s="30"/>
      <c r="V7" s="30"/>
      <c r="W7" s="30"/>
      <c r="X7" s="30"/>
      <c r="Y7" s="30"/>
      <c r="Z7" s="30"/>
    </row>
    <row r="8" spans="1:26" x14ac:dyDescent="0.25">
      <c r="U8" s="71" t="s">
        <v>54</v>
      </c>
      <c r="V8" s="71"/>
      <c r="W8" s="71"/>
      <c r="X8" s="71"/>
      <c r="Y8" s="71"/>
      <c r="Z8" s="71"/>
    </row>
    <row r="9" spans="1:26" ht="15" customHeight="1" x14ac:dyDescent="0.25">
      <c r="A9" s="73" t="s">
        <v>55</v>
      </c>
      <c r="B9" s="73"/>
      <c r="C9" s="73"/>
      <c r="D9" s="73"/>
      <c r="E9" s="73"/>
      <c r="F9" s="73"/>
      <c r="G9" s="73"/>
      <c r="H9" s="73"/>
      <c r="I9" s="73"/>
      <c r="J9" s="73"/>
      <c r="K9" s="73"/>
      <c r="L9" s="73"/>
      <c r="M9" s="73"/>
      <c r="N9" s="73"/>
      <c r="O9" s="73"/>
      <c r="P9" s="73"/>
      <c r="Q9" s="73"/>
      <c r="R9" s="73"/>
      <c r="S9" s="73"/>
      <c r="T9" s="73"/>
      <c r="U9" s="73"/>
      <c r="V9" s="73"/>
      <c r="W9" s="73"/>
      <c r="X9" s="73"/>
      <c r="Y9" s="73"/>
      <c r="Z9" s="73"/>
    </row>
    <row r="10" spans="1:26" s="1" customFormat="1" ht="29.25" customHeight="1" x14ac:dyDescent="0.25">
      <c r="A10" s="73" t="s">
        <v>79</v>
      </c>
      <c r="B10" s="73"/>
      <c r="C10" s="73"/>
      <c r="D10" s="73"/>
      <c r="E10" s="73"/>
      <c r="F10" s="73"/>
      <c r="G10" s="73"/>
      <c r="H10" s="73"/>
      <c r="I10" s="73"/>
      <c r="J10" s="73"/>
      <c r="K10" s="73"/>
      <c r="L10" s="73"/>
      <c r="M10" s="73"/>
      <c r="N10" s="73"/>
      <c r="O10" s="73"/>
      <c r="P10" s="73"/>
      <c r="Q10" s="73"/>
      <c r="R10" s="73"/>
      <c r="S10" s="73"/>
      <c r="T10" s="73"/>
      <c r="U10" s="73"/>
      <c r="V10" s="73"/>
      <c r="W10" s="73"/>
      <c r="X10" s="73"/>
      <c r="Y10" s="73"/>
      <c r="Z10" s="73"/>
    </row>
    <row r="11" spans="1:26" s="1" customFormat="1" ht="14.25" customHeight="1" x14ac:dyDescent="0.25">
      <c r="A11" s="74" t="s">
        <v>10</v>
      </c>
      <c r="B11" s="74"/>
      <c r="C11" s="74"/>
      <c r="D11" s="74"/>
      <c r="E11" s="74"/>
      <c r="F11" s="74"/>
      <c r="G11" s="74"/>
      <c r="H11" s="74"/>
      <c r="I11" s="74"/>
      <c r="J11" s="74"/>
      <c r="K11" s="74"/>
      <c r="L11" s="74"/>
      <c r="M11" s="74"/>
      <c r="N11" s="74"/>
      <c r="O11" s="74"/>
      <c r="P11" s="74"/>
      <c r="Q11" s="74"/>
      <c r="R11" s="74"/>
      <c r="S11" s="74"/>
      <c r="T11" s="74"/>
      <c r="U11" s="74"/>
      <c r="V11" s="74"/>
      <c r="W11" s="74"/>
      <c r="X11" s="74"/>
      <c r="Y11" s="74"/>
      <c r="Z11" s="74"/>
    </row>
    <row r="12" spans="1:26" s="1" customFormat="1" ht="39.75" customHeight="1" x14ac:dyDescent="0.25">
      <c r="A12" s="107" t="s">
        <v>80</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ht="49.5" customHeight="1" x14ac:dyDescent="0.25">
      <c r="A13" s="106" t="s">
        <v>11</v>
      </c>
      <c r="B13" s="106" t="s">
        <v>12</v>
      </c>
      <c r="C13" s="106"/>
      <c r="D13" s="106"/>
      <c r="E13" s="106"/>
      <c r="F13" s="106"/>
      <c r="G13" s="106"/>
      <c r="H13" s="106" t="s">
        <v>13</v>
      </c>
      <c r="I13" s="106" t="s">
        <v>67</v>
      </c>
      <c r="J13" s="106"/>
      <c r="K13" s="106"/>
      <c r="L13" s="106"/>
      <c r="M13" s="106" t="s">
        <v>34</v>
      </c>
      <c r="N13" s="106"/>
      <c r="O13" s="106"/>
      <c r="P13" s="106"/>
      <c r="Q13" s="106" t="s">
        <v>14</v>
      </c>
      <c r="R13" s="106"/>
      <c r="S13" s="106"/>
      <c r="T13" s="106"/>
      <c r="U13" s="106"/>
      <c r="V13" s="106"/>
      <c r="W13" s="106"/>
      <c r="X13" s="106"/>
      <c r="Y13" s="106" t="s">
        <v>15</v>
      </c>
      <c r="Z13" s="72" t="s">
        <v>32</v>
      </c>
    </row>
    <row r="14" spans="1:26" ht="67.5" customHeight="1" x14ac:dyDescent="0.25">
      <c r="A14" s="106"/>
      <c r="B14" s="106" t="s">
        <v>16</v>
      </c>
      <c r="C14" s="106" t="s">
        <v>17</v>
      </c>
      <c r="D14" s="106" t="s">
        <v>18</v>
      </c>
      <c r="E14" s="106" t="s">
        <v>19</v>
      </c>
      <c r="F14" s="106"/>
      <c r="G14" s="106" t="s">
        <v>20</v>
      </c>
      <c r="H14" s="106"/>
      <c r="I14" s="106" t="s">
        <v>21</v>
      </c>
      <c r="J14" s="106" t="s">
        <v>48</v>
      </c>
      <c r="K14" s="106" t="s">
        <v>22</v>
      </c>
      <c r="L14" s="106" t="s">
        <v>23</v>
      </c>
      <c r="M14" s="106" t="s">
        <v>24</v>
      </c>
      <c r="N14" s="106"/>
      <c r="O14" s="106" t="s">
        <v>25</v>
      </c>
      <c r="P14" s="106" t="s">
        <v>26</v>
      </c>
      <c r="Q14" s="106" t="s">
        <v>27</v>
      </c>
      <c r="R14" s="106"/>
      <c r="S14" s="106" t="s">
        <v>28</v>
      </c>
      <c r="T14" s="106"/>
      <c r="U14" s="106" t="s">
        <v>56</v>
      </c>
      <c r="V14" s="106"/>
      <c r="W14" s="106" t="s">
        <v>29</v>
      </c>
      <c r="X14" s="106"/>
      <c r="Y14" s="106"/>
      <c r="Z14" s="72"/>
    </row>
    <row r="15" spans="1:26" ht="64.5" customHeight="1" x14ac:dyDescent="0.25">
      <c r="A15" s="106"/>
      <c r="B15" s="106"/>
      <c r="C15" s="106"/>
      <c r="D15" s="106"/>
      <c r="E15" s="106"/>
      <c r="F15" s="106"/>
      <c r="G15" s="106"/>
      <c r="H15" s="106"/>
      <c r="I15" s="106"/>
      <c r="J15" s="106"/>
      <c r="K15" s="106"/>
      <c r="L15" s="106"/>
      <c r="M15" s="106" t="s">
        <v>0</v>
      </c>
      <c r="N15" s="106" t="s">
        <v>30</v>
      </c>
      <c r="O15" s="106"/>
      <c r="P15" s="106"/>
      <c r="Q15" s="106"/>
      <c r="R15" s="106"/>
      <c r="S15" s="106"/>
      <c r="T15" s="106"/>
      <c r="U15" s="106"/>
      <c r="V15" s="106"/>
      <c r="W15" s="106"/>
      <c r="X15" s="106"/>
      <c r="Y15" s="106"/>
      <c r="Z15" s="72"/>
    </row>
    <row r="16" spans="1:26" ht="47.25" customHeight="1" x14ac:dyDescent="0.25">
      <c r="A16" s="106"/>
      <c r="B16" s="106"/>
      <c r="C16" s="106"/>
      <c r="D16" s="106"/>
      <c r="E16" s="57" t="s">
        <v>31</v>
      </c>
      <c r="F16" s="57" t="s">
        <v>1</v>
      </c>
      <c r="G16" s="106"/>
      <c r="H16" s="106"/>
      <c r="I16" s="106"/>
      <c r="J16" s="106"/>
      <c r="K16" s="106"/>
      <c r="L16" s="106"/>
      <c r="M16" s="106"/>
      <c r="N16" s="106"/>
      <c r="O16" s="106"/>
      <c r="P16" s="106"/>
      <c r="Q16" s="57" t="s">
        <v>45</v>
      </c>
      <c r="R16" s="57" t="s">
        <v>86</v>
      </c>
      <c r="S16" s="57" t="s">
        <v>33</v>
      </c>
      <c r="T16" s="57" t="s">
        <v>46</v>
      </c>
      <c r="U16" s="57" t="s">
        <v>31</v>
      </c>
      <c r="V16" s="57" t="s">
        <v>1</v>
      </c>
      <c r="W16" s="57" t="s">
        <v>47</v>
      </c>
      <c r="X16" s="57" t="s">
        <v>87</v>
      </c>
      <c r="Y16" s="106"/>
      <c r="Z16" s="72"/>
    </row>
    <row r="17" spans="1:26" x14ac:dyDescent="0.25">
      <c r="A17" s="2">
        <v>1</v>
      </c>
      <c r="B17" s="2">
        <v>2</v>
      </c>
      <c r="C17" s="2">
        <v>3</v>
      </c>
      <c r="D17" s="2">
        <v>4</v>
      </c>
      <c r="E17" s="2">
        <v>5</v>
      </c>
      <c r="F17" s="2">
        <v>6</v>
      </c>
      <c r="G17" s="2">
        <v>7</v>
      </c>
      <c r="H17" s="2">
        <v>8</v>
      </c>
      <c r="I17" s="2">
        <v>9</v>
      </c>
      <c r="J17" s="2">
        <v>10</v>
      </c>
      <c r="K17" s="2">
        <v>11</v>
      </c>
      <c r="L17" s="2">
        <v>12</v>
      </c>
      <c r="M17" s="2">
        <v>13</v>
      </c>
      <c r="N17" s="2">
        <v>14</v>
      </c>
      <c r="O17" s="2">
        <v>15</v>
      </c>
      <c r="P17" s="2">
        <v>16</v>
      </c>
      <c r="Q17" s="2">
        <v>17</v>
      </c>
      <c r="R17" s="2">
        <v>18</v>
      </c>
      <c r="S17" s="2">
        <v>19</v>
      </c>
      <c r="T17" s="2">
        <v>20</v>
      </c>
      <c r="U17" s="2">
        <v>21</v>
      </c>
      <c r="V17" s="2">
        <v>22</v>
      </c>
      <c r="W17" s="2">
        <v>23</v>
      </c>
      <c r="X17" s="2">
        <v>24</v>
      </c>
      <c r="Y17" s="2">
        <v>25</v>
      </c>
      <c r="Z17" s="3"/>
    </row>
    <row r="18" spans="1:26" s="23" customFormat="1" ht="54" customHeight="1" x14ac:dyDescent="0.25">
      <c r="A18" s="46" t="s">
        <v>84</v>
      </c>
      <c r="B18" s="77" t="s">
        <v>57</v>
      </c>
      <c r="C18" s="4" t="s">
        <v>58</v>
      </c>
      <c r="D18" s="19"/>
      <c r="E18" s="22"/>
      <c r="F18" s="22"/>
      <c r="G18" s="79" t="s">
        <v>99</v>
      </c>
      <c r="H18" s="19"/>
      <c r="I18" s="6">
        <f>SUM(I19,I24)</f>
        <v>415903</v>
      </c>
      <c r="J18" s="6">
        <v>424764</v>
      </c>
      <c r="K18" s="6">
        <f>J18-I18</f>
        <v>8861</v>
      </c>
      <c r="L18" s="19"/>
      <c r="M18" s="81">
        <v>422680</v>
      </c>
      <c r="N18" s="31" t="s">
        <v>6</v>
      </c>
      <c r="O18" s="53" t="s">
        <v>6</v>
      </c>
      <c r="P18" s="53" t="s">
        <v>6</v>
      </c>
      <c r="Q18" s="108" t="s">
        <v>59</v>
      </c>
      <c r="R18" s="108" t="s">
        <v>88</v>
      </c>
      <c r="S18" s="87">
        <v>66.92</v>
      </c>
      <c r="T18" s="88">
        <v>65.010000000000005</v>
      </c>
      <c r="U18" s="88">
        <v>19.2</v>
      </c>
      <c r="V18" s="88">
        <v>19.2</v>
      </c>
      <c r="W18" s="88">
        <v>88</v>
      </c>
      <c r="X18" s="88">
        <v>84</v>
      </c>
      <c r="Y18" s="90" t="s">
        <v>106</v>
      </c>
      <c r="Z18" s="92" t="s">
        <v>60</v>
      </c>
    </row>
    <row r="19" spans="1:26" s="29" customFormat="1" ht="45.75" customHeight="1" x14ac:dyDescent="0.25">
      <c r="A19" s="7" t="s">
        <v>35</v>
      </c>
      <c r="B19" s="78"/>
      <c r="C19" s="8" t="s">
        <v>61</v>
      </c>
      <c r="D19" s="25" t="s">
        <v>5</v>
      </c>
      <c r="E19" s="24">
        <v>1122</v>
      </c>
      <c r="F19" s="24">
        <v>1122</v>
      </c>
      <c r="G19" s="80"/>
      <c r="H19" s="25"/>
      <c r="I19" s="9">
        <f>SUM(I20:I23)</f>
        <v>414205</v>
      </c>
      <c r="J19" s="9">
        <v>414200</v>
      </c>
      <c r="K19" s="9">
        <v>-5</v>
      </c>
      <c r="L19" s="25"/>
      <c r="M19" s="82"/>
      <c r="N19" s="54" t="s">
        <v>6</v>
      </c>
      <c r="O19" s="54" t="s">
        <v>6</v>
      </c>
      <c r="P19" s="54" t="s">
        <v>6</v>
      </c>
      <c r="Q19" s="109"/>
      <c r="R19" s="109"/>
      <c r="S19" s="86"/>
      <c r="T19" s="89"/>
      <c r="U19" s="89"/>
      <c r="V19" s="89"/>
      <c r="W19" s="89"/>
      <c r="X19" s="89"/>
      <c r="Y19" s="91"/>
      <c r="Z19" s="93"/>
    </row>
    <row r="20" spans="1:26" ht="60" x14ac:dyDescent="0.25">
      <c r="A20" s="10" t="s">
        <v>36</v>
      </c>
      <c r="B20" s="78"/>
      <c r="C20" s="11" t="s">
        <v>101</v>
      </c>
      <c r="D20" s="2"/>
      <c r="E20" s="5"/>
      <c r="F20" s="5"/>
      <c r="G20" s="80"/>
      <c r="H20" s="2"/>
      <c r="I20" s="12">
        <v>286217</v>
      </c>
      <c r="J20" s="12">
        <v>286212</v>
      </c>
      <c r="K20" s="12">
        <f>J20-I20</f>
        <v>-5</v>
      </c>
      <c r="L20" s="16" t="s">
        <v>107</v>
      </c>
      <c r="M20" s="82"/>
      <c r="N20" s="88" t="s">
        <v>6</v>
      </c>
      <c r="O20" s="88" t="s">
        <v>6</v>
      </c>
      <c r="P20" s="88" t="s">
        <v>6</v>
      </c>
      <c r="Q20" s="109"/>
      <c r="R20" s="109"/>
      <c r="S20" s="86"/>
      <c r="T20" s="89"/>
      <c r="U20" s="89"/>
      <c r="V20" s="89"/>
      <c r="W20" s="89"/>
      <c r="X20" s="89"/>
      <c r="Y20" s="91"/>
      <c r="Z20" s="93"/>
    </row>
    <row r="21" spans="1:26" ht="60" customHeight="1" x14ac:dyDescent="0.25">
      <c r="A21" s="10" t="s">
        <v>37</v>
      </c>
      <c r="B21" s="78"/>
      <c r="C21" s="11" t="s">
        <v>100</v>
      </c>
      <c r="D21" s="2" t="s">
        <v>5</v>
      </c>
      <c r="E21" s="5">
        <v>1122</v>
      </c>
      <c r="F21" s="5">
        <v>1122</v>
      </c>
      <c r="G21" s="80"/>
      <c r="H21" s="2"/>
      <c r="I21" s="12">
        <v>124144</v>
      </c>
      <c r="J21" s="12">
        <v>124144</v>
      </c>
      <c r="K21" s="12">
        <f t="shared" ref="K21:K32" si="0">J21-I21</f>
        <v>0</v>
      </c>
      <c r="L21" s="2"/>
      <c r="M21" s="82"/>
      <c r="N21" s="89"/>
      <c r="O21" s="89"/>
      <c r="P21" s="89"/>
      <c r="Q21" s="109"/>
      <c r="R21" s="109"/>
      <c r="S21" s="86"/>
      <c r="T21" s="89"/>
      <c r="U21" s="89"/>
      <c r="V21" s="89"/>
      <c r="W21" s="89"/>
      <c r="X21" s="89"/>
      <c r="Y21" s="91"/>
      <c r="Z21" s="93"/>
    </row>
    <row r="22" spans="1:26" ht="45.75" customHeight="1" x14ac:dyDescent="0.25">
      <c r="A22" s="10" t="s">
        <v>38</v>
      </c>
      <c r="B22" s="78"/>
      <c r="C22" s="11" t="s">
        <v>62</v>
      </c>
      <c r="D22" s="2"/>
      <c r="E22" s="5"/>
      <c r="F22" s="5"/>
      <c r="G22" s="80"/>
      <c r="H22" s="2"/>
      <c r="I22" s="12">
        <v>544</v>
      </c>
      <c r="J22" s="12">
        <v>544</v>
      </c>
      <c r="K22" s="12">
        <f t="shared" si="0"/>
        <v>0</v>
      </c>
      <c r="L22" s="13"/>
      <c r="M22" s="82"/>
      <c r="N22" s="89"/>
      <c r="O22" s="89"/>
      <c r="P22" s="89"/>
      <c r="Q22" s="109"/>
      <c r="R22" s="109"/>
      <c r="S22" s="86"/>
      <c r="T22" s="89"/>
      <c r="U22" s="89"/>
      <c r="V22" s="89"/>
      <c r="W22" s="89"/>
      <c r="X22" s="89"/>
      <c r="Y22" s="91"/>
      <c r="Z22" s="93"/>
    </row>
    <row r="23" spans="1:26" ht="33" customHeight="1" x14ac:dyDescent="0.25">
      <c r="A23" s="10" t="s">
        <v>39</v>
      </c>
      <c r="B23" s="78"/>
      <c r="C23" s="11" t="s">
        <v>63</v>
      </c>
      <c r="D23" s="2"/>
      <c r="E23" s="5"/>
      <c r="F23" s="5"/>
      <c r="G23" s="80"/>
      <c r="H23" s="2"/>
      <c r="I23" s="12">
        <v>3300</v>
      </c>
      <c r="J23" s="12">
        <v>3300</v>
      </c>
      <c r="K23" s="12">
        <f t="shared" si="0"/>
        <v>0</v>
      </c>
      <c r="L23" s="2"/>
      <c r="M23" s="82"/>
      <c r="N23" s="94"/>
      <c r="O23" s="94"/>
      <c r="P23" s="94"/>
      <c r="Q23" s="109"/>
      <c r="R23" s="109"/>
      <c r="S23" s="86"/>
      <c r="T23" s="89"/>
      <c r="U23" s="89"/>
      <c r="V23" s="89"/>
      <c r="W23" s="89"/>
      <c r="X23" s="89"/>
      <c r="Y23" s="91"/>
      <c r="Z23" s="93"/>
    </row>
    <row r="24" spans="1:26" ht="24" customHeight="1" x14ac:dyDescent="0.25">
      <c r="A24" s="7" t="s">
        <v>40</v>
      </c>
      <c r="B24" s="78"/>
      <c r="C24" s="33" t="s">
        <v>64</v>
      </c>
      <c r="D24" s="2"/>
      <c r="E24" s="5"/>
      <c r="F24" s="5"/>
      <c r="G24" s="80"/>
      <c r="H24" s="2"/>
      <c r="I24" s="9">
        <f>SUM(I25)</f>
        <v>1698</v>
      </c>
      <c r="J24" s="9">
        <v>1703</v>
      </c>
      <c r="K24" s="9">
        <f t="shared" si="0"/>
        <v>5</v>
      </c>
      <c r="L24" s="2"/>
      <c r="M24" s="82"/>
      <c r="N24" s="54" t="s">
        <v>6</v>
      </c>
      <c r="O24" s="14" t="s">
        <v>6</v>
      </c>
      <c r="P24" s="14" t="s">
        <v>6</v>
      </c>
      <c r="Q24" s="109"/>
      <c r="R24" s="109"/>
      <c r="S24" s="86"/>
      <c r="T24" s="89"/>
      <c r="U24" s="89"/>
      <c r="V24" s="89"/>
      <c r="W24" s="89"/>
      <c r="X24" s="89"/>
      <c r="Y24" s="91"/>
      <c r="Z24" s="93"/>
    </row>
    <row r="25" spans="1:26" ht="52.5" customHeight="1" x14ac:dyDescent="0.25">
      <c r="A25" s="10" t="s">
        <v>41</v>
      </c>
      <c r="B25" s="78"/>
      <c r="C25" s="11" t="s">
        <v>65</v>
      </c>
      <c r="D25" s="2"/>
      <c r="E25" s="5"/>
      <c r="F25" s="5"/>
      <c r="G25" s="80"/>
      <c r="H25" s="2"/>
      <c r="I25" s="12">
        <v>1698</v>
      </c>
      <c r="J25" s="9">
        <v>1703</v>
      </c>
      <c r="K25" s="12">
        <f t="shared" si="0"/>
        <v>5</v>
      </c>
      <c r="L25" s="16" t="s">
        <v>107</v>
      </c>
      <c r="M25" s="82"/>
      <c r="N25" s="14" t="s">
        <v>6</v>
      </c>
      <c r="O25" s="14" t="s">
        <v>6</v>
      </c>
      <c r="P25" s="14" t="s">
        <v>6</v>
      </c>
      <c r="Q25" s="109"/>
      <c r="R25" s="109"/>
      <c r="S25" s="86"/>
      <c r="T25" s="89"/>
      <c r="U25" s="89"/>
      <c r="V25" s="89"/>
      <c r="W25" s="89"/>
      <c r="X25" s="89"/>
      <c r="Y25" s="91"/>
      <c r="Z25" s="93"/>
    </row>
    <row r="26" spans="1:26" ht="24" x14ac:dyDescent="0.25">
      <c r="A26" s="46" t="s">
        <v>93</v>
      </c>
      <c r="B26" s="78"/>
      <c r="C26" s="45" t="s">
        <v>94</v>
      </c>
      <c r="D26" s="2"/>
      <c r="E26" s="5"/>
      <c r="F26" s="5"/>
      <c r="G26" s="80"/>
      <c r="H26" s="2"/>
      <c r="I26" s="12" t="s">
        <v>53</v>
      </c>
      <c r="J26" s="12">
        <v>8861</v>
      </c>
      <c r="K26" s="12">
        <v>8861</v>
      </c>
      <c r="L26" s="2"/>
      <c r="M26" s="82"/>
      <c r="N26" s="53" t="s">
        <v>6</v>
      </c>
      <c r="O26" s="14" t="s">
        <v>6</v>
      </c>
      <c r="P26" s="14" t="s">
        <v>6</v>
      </c>
      <c r="Q26" s="85"/>
      <c r="R26" s="85"/>
      <c r="S26" s="86"/>
      <c r="T26" s="89"/>
      <c r="U26" s="89"/>
      <c r="V26" s="89"/>
      <c r="W26" s="89"/>
      <c r="X26" s="89"/>
      <c r="Y26" s="91"/>
      <c r="Z26" s="93"/>
    </row>
    <row r="27" spans="1:26" ht="24" x14ac:dyDescent="0.25">
      <c r="A27" s="7" t="s">
        <v>2</v>
      </c>
      <c r="B27" s="78"/>
      <c r="C27" s="33" t="s">
        <v>95</v>
      </c>
      <c r="D27" s="2"/>
      <c r="E27" s="5"/>
      <c r="F27" s="5"/>
      <c r="G27" s="80"/>
      <c r="H27" s="2"/>
      <c r="I27" s="12"/>
      <c r="J27" s="9">
        <f>SUM(J28:J29)</f>
        <v>5693</v>
      </c>
      <c r="K27" s="9">
        <f t="shared" si="0"/>
        <v>5693</v>
      </c>
      <c r="L27" s="2"/>
      <c r="M27" s="82"/>
      <c r="N27" s="54" t="s">
        <v>6</v>
      </c>
      <c r="O27" s="14" t="s">
        <v>6</v>
      </c>
      <c r="P27" s="14" t="s">
        <v>6</v>
      </c>
      <c r="Q27" s="85"/>
      <c r="R27" s="85"/>
      <c r="S27" s="86"/>
      <c r="T27" s="89"/>
      <c r="U27" s="89"/>
      <c r="V27" s="89"/>
      <c r="W27" s="89"/>
      <c r="X27" s="89"/>
      <c r="Y27" s="91"/>
      <c r="Z27" s="93"/>
    </row>
    <row r="28" spans="1:26" ht="66" customHeight="1" x14ac:dyDescent="0.25">
      <c r="A28" s="10" t="s">
        <v>3</v>
      </c>
      <c r="B28" s="78"/>
      <c r="C28" s="11" t="s">
        <v>96</v>
      </c>
      <c r="D28" s="2" t="s">
        <v>108</v>
      </c>
      <c r="E28" s="5"/>
      <c r="F28" s="5">
        <v>3</v>
      </c>
      <c r="G28" s="80"/>
      <c r="H28" s="2"/>
      <c r="I28" s="12"/>
      <c r="J28" s="12">
        <v>4355</v>
      </c>
      <c r="K28" s="12">
        <f t="shared" si="0"/>
        <v>4355</v>
      </c>
      <c r="L28" s="88" t="s">
        <v>104</v>
      </c>
      <c r="M28" s="82"/>
      <c r="N28" s="88" t="s">
        <v>6</v>
      </c>
      <c r="O28" s="88" t="s">
        <v>6</v>
      </c>
      <c r="P28" s="88" t="s">
        <v>6</v>
      </c>
      <c r="Q28" s="85"/>
      <c r="R28" s="85"/>
      <c r="S28" s="86"/>
      <c r="T28" s="89"/>
      <c r="U28" s="89"/>
      <c r="V28" s="89"/>
      <c r="W28" s="89"/>
      <c r="X28" s="89"/>
      <c r="Y28" s="91"/>
      <c r="Z28" s="93"/>
    </row>
    <row r="29" spans="1:26" ht="92.25" customHeight="1" x14ac:dyDescent="0.25">
      <c r="A29" s="10" t="s">
        <v>4</v>
      </c>
      <c r="B29" s="78"/>
      <c r="C29" s="11" t="s">
        <v>97</v>
      </c>
      <c r="D29" s="40" t="s">
        <v>108</v>
      </c>
      <c r="E29" s="5"/>
      <c r="F29" s="5">
        <v>1</v>
      </c>
      <c r="G29" s="80"/>
      <c r="H29" s="2"/>
      <c r="I29" s="12"/>
      <c r="J29" s="12">
        <v>1338</v>
      </c>
      <c r="K29" s="12">
        <f t="shared" si="0"/>
        <v>1338</v>
      </c>
      <c r="L29" s="94"/>
      <c r="M29" s="82"/>
      <c r="N29" s="94"/>
      <c r="O29" s="94"/>
      <c r="P29" s="94"/>
      <c r="Q29" s="85"/>
      <c r="R29" s="85"/>
      <c r="S29" s="86"/>
      <c r="T29" s="89"/>
      <c r="U29" s="89"/>
      <c r="V29" s="89"/>
      <c r="W29" s="89"/>
      <c r="X29" s="89"/>
      <c r="Y29" s="91"/>
      <c r="Z29" s="93"/>
    </row>
    <row r="30" spans="1:26" ht="24" x14ac:dyDescent="0.25">
      <c r="A30" s="7" t="s">
        <v>69</v>
      </c>
      <c r="B30" s="78"/>
      <c r="C30" s="33" t="s">
        <v>98</v>
      </c>
      <c r="D30" s="2"/>
      <c r="E30" s="5"/>
      <c r="F30" s="5"/>
      <c r="G30" s="80"/>
      <c r="H30" s="2"/>
      <c r="I30" s="12"/>
      <c r="J30" s="9">
        <f>SUM(J31:J32)</f>
        <v>3168</v>
      </c>
      <c r="K30" s="9">
        <f t="shared" si="0"/>
        <v>3168</v>
      </c>
      <c r="L30" s="2"/>
      <c r="M30" s="82"/>
      <c r="N30" s="54" t="s">
        <v>6</v>
      </c>
      <c r="O30" s="14" t="s">
        <v>6</v>
      </c>
      <c r="P30" s="14" t="s">
        <v>6</v>
      </c>
      <c r="Q30" s="85"/>
      <c r="R30" s="85"/>
      <c r="S30" s="86"/>
      <c r="T30" s="89"/>
      <c r="U30" s="89"/>
      <c r="V30" s="89"/>
      <c r="W30" s="89"/>
      <c r="X30" s="89"/>
      <c r="Y30" s="91"/>
      <c r="Z30" s="93"/>
    </row>
    <row r="31" spans="1:26" ht="54.75" customHeight="1" x14ac:dyDescent="0.25">
      <c r="A31" s="10" t="s">
        <v>70</v>
      </c>
      <c r="B31" s="78"/>
      <c r="C31" s="11" t="s">
        <v>102</v>
      </c>
      <c r="D31" s="40" t="s">
        <v>108</v>
      </c>
      <c r="E31" s="5"/>
      <c r="F31" s="5">
        <v>4</v>
      </c>
      <c r="G31" s="80"/>
      <c r="H31" s="2"/>
      <c r="I31" s="12"/>
      <c r="J31" s="12">
        <v>643</v>
      </c>
      <c r="K31" s="12">
        <f t="shared" si="0"/>
        <v>643</v>
      </c>
      <c r="L31" s="87" t="s">
        <v>105</v>
      </c>
      <c r="M31" s="82"/>
      <c r="N31" s="88" t="s">
        <v>6</v>
      </c>
      <c r="O31" s="88" t="s">
        <v>6</v>
      </c>
      <c r="P31" s="88" t="s">
        <v>6</v>
      </c>
      <c r="Q31" s="85"/>
      <c r="R31" s="85"/>
      <c r="S31" s="86"/>
      <c r="T31" s="89"/>
      <c r="U31" s="89"/>
      <c r="V31" s="89"/>
      <c r="W31" s="89"/>
      <c r="X31" s="89"/>
      <c r="Y31" s="91"/>
      <c r="Z31" s="93"/>
    </row>
    <row r="32" spans="1:26" s="28" customFormat="1" ht="63" customHeight="1" x14ac:dyDescent="0.25">
      <c r="A32" s="47" t="s">
        <v>71</v>
      </c>
      <c r="B32" s="78"/>
      <c r="C32" s="48" t="s">
        <v>72</v>
      </c>
      <c r="D32" s="40" t="s">
        <v>108</v>
      </c>
      <c r="E32" s="24"/>
      <c r="F32" s="5">
        <v>8</v>
      </c>
      <c r="G32" s="80"/>
      <c r="H32" s="12"/>
      <c r="I32" s="12"/>
      <c r="J32" s="12">
        <v>2525</v>
      </c>
      <c r="K32" s="12">
        <f t="shared" si="0"/>
        <v>2525</v>
      </c>
      <c r="L32" s="95"/>
      <c r="M32" s="83"/>
      <c r="N32" s="94"/>
      <c r="O32" s="94"/>
      <c r="P32" s="94"/>
      <c r="Q32" s="85"/>
      <c r="R32" s="85"/>
      <c r="S32" s="86"/>
      <c r="T32" s="89"/>
      <c r="U32" s="89"/>
      <c r="V32" s="89"/>
      <c r="W32" s="89"/>
      <c r="X32" s="89"/>
      <c r="Y32" s="91"/>
      <c r="Z32" s="93"/>
    </row>
    <row r="33" spans="1:26" ht="40.5" customHeight="1" x14ac:dyDescent="0.25">
      <c r="A33" s="46" t="s">
        <v>103</v>
      </c>
      <c r="B33" s="78"/>
      <c r="C33" s="4" t="s">
        <v>58</v>
      </c>
      <c r="D33" s="13"/>
      <c r="E33" s="13"/>
      <c r="F33" s="13"/>
      <c r="G33" s="80"/>
      <c r="H33" s="2"/>
      <c r="I33" s="6">
        <f>SUM(I34)</f>
        <v>1708595</v>
      </c>
      <c r="J33" s="6">
        <f>SUM(J34)</f>
        <v>1708595</v>
      </c>
      <c r="K33" s="12">
        <f>J33-I33</f>
        <v>0</v>
      </c>
      <c r="L33" s="2"/>
      <c r="M33" s="51" t="s">
        <v>6</v>
      </c>
      <c r="N33" s="31" t="s">
        <v>6</v>
      </c>
      <c r="O33" s="81">
        <v>1708595</v>
      </c>
      <c r="P33" s="14" t="s">
        <v>6</v>
      </c>
      <c r="Q33" s="85"/>
      <c r="R33" s="85"/>
      <c r="S33" s="86"/>
      <c r="T33" s="89"/>
      <c r="U33" s="89"/>
      <c r="V33" s="89"/>
      <c r="W33" s="89"/>
      <c r="X33" s="89"/>
      <c r="Y33" s="91"/>
      <c r="Z33" s="93"/>
    </row>
    <row r="34" spans="1:26" ht="36" x14ac:dyDescent="0.25">
      <c r="A34" s="10" t="s">
        <v>7</v>
      </c>
      <c r="B34" s="78"/>
      <c r="C34" s="8" t="s">
        <v>61</v>
      </c>
      <c r="D34" s="25" t="s">
        <v>5</v>
      </c>
      <c r="E34" s="24">
        <f>SUM(E35:E37)</f>
        <v>3528</v>
      </c>
      <c r="F34" s="24">
        <f>SUM(F35:F37)</f>
        <v>3528</v>
      </c>
      <c r="G34" s="80"/>
      <c r="H34" s="2"/>
      <c r="I34" s="9">
        <f>SUM(I35:I39)</f>
        <v>1708595</v>
      </c>
      <c r="J34" s="9">
        <f>SUM(J35:J39)</f>
        <v>1708595</v>
      </c>
      <c r="K34" s="9">
        <f t="shared" ref="K34:K39" si="1">J34-I34</f>
        <v>0</v>
      </c>
      <c r="L34" s="2"/>
      <c r="M34" s="51" t="s">
        <v>6</v>
      </c>
      <c r="N34" s="52" t="s">
        <v>6</v>
      </c>
      <c r="O34" s="82"/>
      <c r="P34" s="14" t="s">
        <v>6</v>
      </c>
      <c r="Q34" s="85"/>
      <c r="R34" s="85"/>
      <c r="S34" s="86"/>
      <c r="T34" s="89"/>
      <c r="U34" s="89"/>
      <c r="V34" s="89"/>
      <c r="W34" s="89"/>
      <c r="X34" s="89"/>
      <c r="Y34" s="91"/>
      <c r="Z34" s="93"/>
    </row>
    <row r="35" spans="1:26" ht="96" x14ac:dyDescent="0.25">
      <c r="A35" s="10" t="s">
        <v>8</v>
      </c>
      <c r="B35" s="78"/>
      <c r="C35" s="11" t="s">
        <v>90</v>
      </c>
      <c r="D35" s="40" t="s">
        <v>5</v>
      </c>
      <c r="E35" s="5">
        <v>1435</v>
      </c>
      <c r="F35" s="5">
        <v>1435</v>
      </c>
      <c r="G35" s="80"/>
      <c r="H35" s="2"/>
      <c r="I35" s="12">
        <v>1187855</v>
      </c>
      <c r="J35" s="12">
        <v>1187855</v>
      </c>
      <c r="K35" s="12">
        <f t="shared" si="1"/>
        <v>0</v>
      </c>
      <c r="L35" s="49"/>
      <c r="M35" s="96" t="s">
        <v>6</v>
      </c>
      <c r="N35" s="96" t="s">
        <v>6</v>
      </c>
      <c r="O35" s="82"/>
      <c r="P35" s="88" t="s">
        <v>6</v>
      </c>
      <c r="Q35" s="85"/>
      <c r="R35" s="85"/>
      <c r="S35" s="86"/>
      <c r="T35" s="89"/>
      <c r="U35" s="89"/>
      <c r="V35" s="89"/>
      <c r="W35" s="89"/>
      <c r="X35" s="89"/>
      <c r="Y35" s="91"/>
      <c r="Z35" s="93"/>
    </row>
    <row r="36" spans="1:26" ht="48" x14ac:dyDescent="0.25">
      <c r="A36" s="10" t="s">
        <v>9</v>
      </c>
      <c r="B36" s="78"/>
      <c r="C36" s="11" t="s">
        <v>92</v>
      </c>
      <c r="D36" s="2" t="s">
        <v>5</v>
      </c>
      <c r="E36" s="5">
        <v>1479</v>
      </c>
      <c r="F36" s="5">
        <v>1479</v>
      </c>
      <c r="G36" s="80"/>
      <c r="H36" s="2"/>
      <c r="I36" s="12">
        <v>387104</v>
      </c>
      <c r="J36" s="12">
        <v>387104</v>
      </c>
      <c r="K36" s="12">
        <f t="shared" si="1"/>
        <v>0</v>
      </c>
      <c r="L36" s="49"/>
      <c r="M36" s="97"/>
      <c r="N36" s="89"/>
      <c r="O36" s="82"/>
      <c r="P36" s="89"/>
      <c r="Q36" s="85"/>
      <c r="R36" s="85"/>
      <c r="S36" s="86"/>
      <c r="T36" s="89"/>
      <c r="U36" s="89"/>
      <c r="V36" s="89"/>
      <c r="W36" s="89"/>
      <c r="X36" s="89"/>
      <c r="Y36" s="91"/>
      <c r="Z36" s="93"/>
    </row>
    <row r="37" spans="1:26" ht="96.75" customHeight="1" x14ac:dyDescent="0.25">
      <c r="A37" s="10" t="s">
        <v>42</v>
      </c>
      <c r="B37" s="78"/>
      <c r="C37" s="11" t="s">
        <v>85</v>
      </c>
      <c r="D37" s="40" t="s">
        <v>5</v>
      </c>
      <c r="E37" s="5">
        <v>614</v>
      </c>
      <c r="F37" s="5">
        <v>614</v>
      </c>
      <c r="G37" s="80"/>
      <c r="H37" s="2"/>
      <c r="I37" s="12">
        <v>120871</v>
      </c>
      <c r="J37" s="12">
        <v>120871</v>
      </c>
      <c r="K37" s="12">
        <f t="shared" si="1"/>
        <v>0</v>
      </c>
      <c r="L37" s="14"/>
      <c r="M37" s="97"/>
      <c r="N37" s="89"/>
      <c r="O37" s="82"/>
      <c r="P37" s="89"/>
      <c r="Q37" s="85"/>
      <c r="R37" s="85"/>
      <c r="S37" s="86"/>
      <c r="T37" s="89"/>
      <c r="U37" s="89"/>
      <c r="V37" s="89"/>
      <c r="W37" s="89"/>
      <c r="X37" s="89"/>
      <c r="Y37" s="91"/>
      <c r="Z37" s="93"/>
    </row>
    <row r="38" spans="1:26" x14ac:dyDescent="0.25">
      <c r="A38" s="10" t="s">
        <v>43</v>
      </c>
      <c r="B38" s="44"/>
      <c r="C38" s="11" t="s">
        <v>62</v>
      </c>
      <c r="D38" s="15"/>
      <c r="E38" s="5"/>
      <c r="F38" s="5"/>
      <c r="G38" s="41"/>
      <c r="H38" s="40"/>
      <c r="I38" s="12">
        <v>3308</v>
      </c>
      <c r="J38" s="12">
        <v>3308</v>
      </c>
      <c r="K38" s="12">
        <f t="shared" si="1"/>
        <v>0</v>
      </c>
      <c r="L38" s="38"/>
      <c r="M38" s="97"/>
      <c r="N38" s="89"/>
      <c r="O38" s="82"/>
      <c r="P38" s="89"/>
      <c r="Q38" s="55"/>
      <c r="R38" s="55"/>
      <c r="S38" s="37"/>
      <c r="T38" s="39"/>
      <c r="U38" s="39"/>
      <c r="V38" s="39"/>
      <c r="W38" s="39"/>
      <c r="X38" s="39"/>
      <c r="Y38" s="42"/>
      <c r="Z38" s="43"/>
    </row>
    <row r="39" spans="1:26" x14ac:dyDescent="0.25">
      <c r="A39" s="10" t="s">
        <v>44</v>
      </c>
      <c r="B39" s="44"/>
      <c r="C39" s="11" t="s">
        <v>63</v>
      </c>
      <c r="D39" s="15"/>
      <c r="E39" s="5"/>
      <c r="F39" s="5"/>
      <c r="G39" s="41"/>
      <c r="H39" s="40"/>
      <c r="I39" s="12">
        <v>9457</v>
      </c>
      <c r="J39" s="12">
        <v>9457</v>
      </c>
      <c r="K39" s="12">
        <f t="shared" si="1"/>
        <v>0</v>
      </c>
      <c r="L39" s="38"/>
      <c r="M39" s="98"/>
      <c r="N39" s="94"/>
      <c r="O39" s="83"/>
      <c r="P39" s="94"/>
      <c r="Q39" s="55"/>
      <c r="R39" s="55"/>
      <c r="S39" s="37"/>
      <c r="T39" s="39"/>
      <c r="U39" s="39"/>
      <c r="V39" s="39"/>
      <c r="W39" s="39"/>
      <c r="X39" s="39"/>
      <c r="Y39" s="42"/>
      <c r="Z39" s="43"/>
    </row>
    <row r="40" spans="1:26" s="23" customFormat="1" ht="37.5" customHeight="1" x14ac:dyDescent="0.25">
      <c r="A40" s="46" t="s">
        <v>89</v>
      </c>
      <c r="B40" s="78"/>
      <c r="C40" s="4" t="s">
        <v>58</v>
      </c>
      <c r="D40" s="21"/>
      <c r="E40" s="22"/>
      <c r="F40" s="22"/>
      <c r="G40" s="80"/>
      <c r="H40" s="19"/>
      <c r="I40" s="6">
        <f>I41</f>
        <v>1708595</v>
      </c>
      <c r="J40" s="6">
        <f>J41</f>
        <v>1708595</v>
      </c>
      <c r="K40" s="6">
        <f>K41</f>
        <v>0</v>
      </c>
      <c r="L40" s="32"/>
      <c r="M40" s="14" t="s">
        <v>6</v>
      </c>
      <c r="N40" s="53" t="s">
        <v>6</v>
      </c>
      <c r="O40" s="31" t="s">
        <v>6</v>
      </c>
      <c r="P40" s="81">
        <v>1708595</v>
      </c>
      <c r="Q40" s="56"/>
      <c r="R40" s="56"/>
      <c r="S40" s="86"/>
      <c r="T40" s="89"/>
      <c r="U40" s="89"/>
      <c r="V40" s="89"/>
      <c r="W40" s="89"/>
      <c r="X40" s="89"/>
      <c r="Y40" s="91"/>
      <c r="Z40" s="93"/>
    </row>
    <row r="41" spans="1:26" s="26" customFormat="1" ht="36" x14ac:dyDescent="0.25">
      <c r="A41" s="17" t="s">
        <v>73</v>
      </c>
      <c r="B41" s="78"/>
      <c r="C41" s="8" t="s">
        <v>61</v>
      </c>
      <c r="D41" s="25" t="s">
        <v>5</v>
      </c>
      <c r="E41" s="24">
        <f>SUM(E42:E44)</f>
        <v>3528</v>
      </c>
      <c r="F41" s="24">
        <f>SUM(F42:F44)</f>
        <v>3528</v>
      </c>
      <c r="G41" s="80"/>
      <c r="H41" s="25"/>
      <c r="I41" s="9">
        <f>SUM(I42:I46)</f>
        <v>1708595</v>
      </c>
      <c r="J41" s="9">
        <f>SUM(J42:J46)</f>
        <v>1708595</v>
      </c>
      <c r="K41" s="9">
        <f>SUM(K42:K46)</f>
        <v>0</v>
      </c>
      <c r="L41" s="50"/>
      <c r="M41" s="14" t="s">
        <v>6</v>
      </c>
      <c r="N41" s="54" t="s">
        <v>6</v>
      </c>
      <c r="O41" s="52" t="s">
        <v>6</v>
      </c>
      <c r="P41" s="82"/>
      <c r="Q41" s="56"/>
      <c r="R41" s="56"/>
      <c r="S41" s="86"/>
      <c r="T41" s="89"/>
      <c r="U41" s="89"/>
      <c r="V41" s="89"/>
      <c r="W41" s="89"/>
      <c r="X41" s="89"/>
      <c r="Y41" s="91"/>
      <c r="Z41" s="93"/>
    </row>
    <row r="42" spans="1:26" ht="96" x14ac:dyDescent="0.25">
      <c r="A42" s="10" t="s">
        <v>74</v>
      </c>
      <c r="B42" s="78"/>
      <c r="C42" s="11" t="s">
        <v>90</v>
      </c>
      <c r="D42" s="40" t="s">
        <v>5</v>
      </c>
      <c r="E42" s="5">
        <v>1435</v>
      </c>
      <c r="F42" s="5">
        <v>1435</v>
      </c>
      <c r="G42" s="80"/>
      <c r="H42" s="2"/>
      <c r="I42" s="12">
        <v>1187855</v>
      </c>
      <c r="J42" s="12">
        <v>1187855</v>
      </c>
      <c r="K42" s="12">
        <f>J42-I42</f>
        <v>0</v>
      </c>
      <c r="L42" s="50"/>
      <c r="M42" s="88" t="s">
        <v>6</v>
      </c>
      <c r="N42" s="88" t="s">
        <v>6</v>
      </c>
      <c r="O42" s="103" t="s">
        <v>6</v>
      </c>
      <c r="P42" s="82"/>
      <c r="Q42" s="56"/>
      <c r="R42" s="56"/>
      <c r="S42" s="86"/>
      <c r="T42" s="89"/>
      <c r="U42" s="89"/>
      <c r="V42" s="89"/>
      <c r="W42" s="89"/>
      <c r="X42" s="89"/>
      <c r="Y42" s="91"/>
      <c r="Z42" s="93"/>
    </row>
    <row r="43" spans="1:26" ht="48" x14ac:dyDescent="0.25">
      <c r="A43" s="10" t="s">
        <v>75</v>
      </c>
      <c r="B43" s="78"/>
      <c r="C43" s="11" t="s">
        <v>92</v>
      </c>
      <c r="D43" s="40" t="s">
        <v>5</v>
      </c>
      <c r="E43" s="5">
        <v>1479</v>
      </c>
      <c r="F43" s="5">
        <v>1479</v>
      </c>
      <c r="G43" s="80"/>
      <c r="H43" s="2"/>
      <c r="I43" s="12">
        <v>387104</v>
      </c>
      <c r="J43" s="12">
        <v>387104</v>
      </c>
      <c r="K43" s="12">
        <f t="shared" ref="K43:K46" si="2">J43-I43</f>
        <v>0</v>
      </c>
      <c r="L43" s="50"/>
      <c r="M43" s="89"/>
      <c r="N43" s="89"/>
      <c r="O43" s="104"/>
      <c r="P43" s="82"/>
      <c r="Q43" s="56"/>
      <c r="R43" s="56"/>
      <c r="S43" s="86"/>
      <c r="T43" s="89"/>
      <c r="U43" s="89"/>
      <c r="V43" s="89"/>
      <c r="W43" s="89"/>
      <c r="X43" s="89"/>
      <c r="Y43" s="91"/>
      <c r="Z43" s="93"/>
    </row>
    <row r="44" spans="1:26" ht="77.25" customHeight="1" x14ac:dyDescent="0.25">
      <c r="A44" s="10" t="s">
        <v>76</v>
      </c>
      <c r="B44" s="78"/>
      <c r="C44" s="11" t="s">
        <v>85</v>
      </c>
      <c r="D44" s="40" t="s">
        <v>5</v>
      </c>
      <c r="E44" s="5">
        <v>614</v>
      </c>
      <c r="F44" s="5">
        <v>614</v>
      </c>
      <c r="G44" s="80"/>
      <c r="H44" s="2"/>
      <c r="I44" s="12">
        <v>120871</v>
      </c>
      <c r="J44" s="12">
        <v>120871</v>
      </c>
      <c r="K44" s="12">
        <f t="shared" si="2"/>
        <v>0</v>
      </c>
      <c r="L44" s="50"/>
      <c r="M44" s="89"/>
      <c r="N44" s="89"/>
      <c r="O44" s="104"/>
      <c r="P44" s="82"/>
      <c r="Q44" s="56"/>
      <c r="R44" s="56"/>
      <c r="S44" s="86"/>
      <c r="T44" s="89"/>
      <c r="U44" s="89"/>
      <c r="V44" s="89"/>
      <c r="W44" s="89"/>
      <c r="X44" s="89"/>
      <c r="Y44" s="91"/>
      <c r="Z44" s="93"/>
    </row>
    <row r="45" spans="1:26" x14ac:dyDescent="0.25">
      <c r="A45" s="10" t="s">
        <v>77</v>
      </c>
      <c r="B45" s="78"/>
      <c r="C45" s="11" t="s">
        <v>62</v>
      </c>
      <c r="D45" s="15"/>
      <c r="E45" s="5"/>
      <c r="F45" s="5"/>
      <c r="G45" s="80"/>
      <c r="H45" s="2"/>
      <c r="I45" s="12">
        <v>3308</v>
      </c>
      <c r="J45" s="12">
        <v>3308</v>
      </c>
      <c r="K45" s="12">
        <f t="shared" si="2"/>
        <v>0</v>
      </c>
      <c r="L45" s="50"/>
      <c r="M45" s="89"/>
      <c r="N45" s="89"/>
      <c r="O45" s="104"/>
      <c r="P45" s="82"/>
      <c r="Q45" s="56"/>
      <c r="R45" s="56"/>
      <c r="S45" s="86"/>
      <c r="T45" s="89"/>
      <c r="U45" s="89"/>
      <c r="V45" s="89"/>
      <c r="W45" s="89"/>
      <c r="X45" s="89"/>
      <c r="Y45" s="91"/>
      <c r="Z45" s="93"/>
    </row>
    <row r="46" spans="1:26" x14ac:dyDescent="0.25">
      <c r="A46" s="10" t="s">
        <v>78</v>
      </c>
      <c r="B46" s="78"/>
      <c r="C46" s="11" t="s">
        <v>63</v>
      </c>
      <c r="D46" s="15"/>
      <c r="E46" s="5"/>
      <c r="F46" s="5"/>
      <c r="G46" s="80"/>
      <c r="H46" s="2"/>
      <c r="I46" s="12">
        <v>9457</v>
      </c>
      <c r="J46" s="12">
        <v>9457</v>
      </c>
      <c r="K46" s="12">
        <f t="shared" si="2"/>
        <v>0</v>
      </c>
      <c r="L46" s="50"/>
      <c r="M46" s="94"/>
      <c r="N46" s="94"/>
      <c r="O46" s="105"/>
      <c r="P46" s="83"/>
      <c r="Q46" s="56"/>
      <c r="R46" s="56"/>
      <c r="S46" s="86"/>
      <c r="T46" s="89"/>
      <c r="U46" s="89"/>
      <c r="V46" s="89"/>
      <c r="W46" s="89"/>
      <c r="X46" s="89"/>
      <c r="Y46" s="91"/>
      <c r="Z46" s="93"/>
    </row>
    <row r="47" spans="1:26" x14ac:dyDescent="0.25">
      <c r="A47" s="2"/>
      <c r="B47" s="2"/>
      <c r="C47" s="18" t="s">
        <v>91</v>
      </c>
      <c r="D47" s="19"/>
      <c r="E47" s="19"/>
      <c r="F47" s="19"/>
      <c r="G47" s="19"/>
      <c r="H47" s="19"/>
      <c r="I47" s="6">
        <f>SUM(I40,I33,I18)</f>
        <v>3833093</v>
      </c>
      <c r="J47" s="6">
        <v>3841954</v>
      </c>
      <c r="K47" s="6">
        <f>SUM(K40,K33,K18)</f>
        <v>8861</v>
      </c>
      <c r="L47" s="19"/>
      <c r="M47" s="6">
        <f>SUM(M18)</f>
        <v>422680</v>
      </c>
      <c r="N47" s="6">
        <f>SUM(N18,N33,N40)</f>
        <v>0</v>
      </c>
      <c r="O47" s="6">
        <f>SUM(O33)</f>
        <v>1708595</v>
      </c>
      <c r="P47" s="6">
        <f>SUM(P40)</f>
        <v>1708595</v>
      </c>
      <c r="Q47" s="19"/>
      <c r="R47" s="19"/>
      <c r="S47" s="19"/>
      <c r="T47" s="19"/>
      <c r="U47" s="19"/>
      <c r="V47" s="19"/>
      <c r="W47" s="19"/>
      <c r="X47" s="19"/>
      <c r="Y47" s="19"/>
      <c r="Z47" s="3"/>
    </row>
    <row r="48" spans="1:26" ht="13.5" customHeight="1" x14ac:dyDescent="0.25">
      <c r="A48" s="100" t="s">
        <v>66</v>
      </c>
      <c r="B48" s="100"/>
      <c r="C48" s="100"/>
      <c r="D48" s="100"/>
      <c r="E48" s="100"/>
      <c r="F48" s="100"/>
      <c r="G48" s="100"/>
      <c r="H48" s="100"/>
      <c r="I48" s="100"/>
      <c r="J48" s="100"/>
      <c r="K48" s="100"/>
      <c r="L48" s="100"/>
      <c r="M48" s="100"/>
      <c r="N48" s="100"/>
      <c r="O48" s="20"/>
      <c r="P48" s="20"/>
      <c r="Q48" s="20"/>
      <c r="R48" s="20"/>
      <c r="S48" s="20"/>
      <c r="T48" s="20"/>
      <c r="U48" s="20"/>
      <c r="V48" s="20"/>
      <c r="W48" s="20"/>
      <c r="X48" s="20"/>
      <c r="Y48" s="20"/>
      <c r="Z48" s="20"/>
    </row>
    <row r="49" spans="1:26" ht="25.5" customHeight="1" x14ac:dyDescent="0.25">
      <c r="A49" s="99" t="s">
        <v>81</v>
      </c>
      <c r="B49" s="99"/>
      <c r="C49" s="99"/>
      <c r="D49" s="99"/>
      <c r="E49" s="99"/>
      <c r="F49" s="99"/>
      <c r="G49" s="99"/>
      <c r="H49" s="99"/>
      <c r="I49" s="99"/>
      <c r="J49" s="99"/>
      <c r="K49" s="99"/>
      <c r="L49" s="99"/>
      <c r="M49" s="99"/>
      <c r="N49" s="99"/>
      <c r="O49" s="99"/>
      <c r="P49" s="99"/>
      <c r="Q49" s="99"/>
      <c r="R49" s="99"/>
      <c r="S49" s="99"/>
      <c r="T49" s="20"/>
      <c r="U49" s="20"/>
      <c r="V49" s="20"/>
      <c r="W49" s="20"/>
      <c r="X49" s="20"/>
      <c r="Y49" s="20"/>
      <c r="Z49" s="20"/>
    </row>
    <row r="50" spans="1:26" ht="27.75" customHeight="1" x14ac:dyDescent="0.25">
      <c r="A50" s="101" t="s">
        <v>83</v>
      </c>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5" customHeight="1" x14ac:dyDescent="0.25">
      <c r="A51" s="101" t="s">
        <v>82</v>
      </c>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x14ac:dyDescent="0.25">
      <c r="A52" s="34"/>
      <c r="B52" s="34"/>
      <c r="C52" s="34"/>
      <c r="D52" s="34"/>
      <c r="E52" s="34"/>
      <c r="F52" s="34"/>
      <c r="G52" s="34"/>
      <c r="H52" s="34"/>
      <c r="I52" s="34"/>
      <c r="J52" s="34"/>
      <c r="K52" s="34"/>
      <c r="L52" s="34"/>
      <c r="M52" s="34"/>
      <c r="N52" s="34"/>
      <c r="O52" s="20"/>
      <c r="P52" s="20"/>
      <c r="Q52" s="20"/>
      <c r="R52" s="20"/>
      <c r="S52" s="20"/>
      <c r="T52" s="20"/>
      <c r="U52" s="20"/>
      <c r="V52" s="20"/>
      <c r="W52" s="20"/>
      <c r="X52" s="20"/>
      <c r="Y52" s="20"/>
      <c r="Z52" s="20"/>
    </row>
    <row r="53" spans="1:26" x14ac:dyDescent="0.25">
      <c r="A53" s="35"/>
      <c r="B53" s="35"/>
      <c r="C53" s="35"/>
      <c r="D53" s="36"/>
      <c r="E53" s="36"/>
      <c r="F53" s="36"/>
      <c r="G53" s="36"/>
      <c r="H53" s="36"/>
      <c r="I53" s="36"/>
      <c r="J53" s="36"/>
      <c r="K53" s="36"/>
      <c r="L53" s="36"/>
      <c r="M53" s="110"/>
      <c r="N53" s="110"/>
      <c r="O53" s="110"/>
      <c r="P53" s="110"/>
      <c r="Q53" s="110"/>
      <c r="R53" s="110"/>
      <c r="S53" s="110"/>
      <c r="T53" s="110"/>
      <c r="U53" s="110"/>
      <c r="V53" s="110"/>
      <c r="W53" s="110"/>
      <c r="X53" s="110"/>
      <c r="Y53" s="110"/>
      <c r="Z53" s="110"/>
    </row>
  </sheetData>
  <mergeCells count="96">
    <mergeCell ref="A51:Z51"/>
    <mergeCell ref="Q18:Q25"/>
    <mergeCell ref="Z26:Z37"/>
    <mergeCell ref="S40:S46"/>
    <mergeCell ref="T40:T46"/>
    <mergeCell ref="U40:U46"/>
    <mergeCell ref="V40:V46"/>
    <mergeCell ref="W40:W46"/>
    <mergeCell ref="X40:X46"/>
    <mergeCell ref="Y40:Y46"/>
    <mergeCell ref="Z40:Z46"/>
    <mergeCell ref="U26:U37"/>
    <mergeCell ref="L28:L29"/>
    <mergeCell ref="L31:L32"/>
    <mergeCell ref="V26:V37"/>
    <mergeCell ref="W26:W37"/>
    <mergeCell ref="X26:X37"/>
    <mergeCell ref="Y26:Y37"/>
    <mergeCell ref="B40:B46"/>
    <mergeCell ref="G26:G37"/>
    <mergeCell ref="G40:G46"/>
    <mergeCell ref="Q26:Q37"/>
    <mergeCell ref="R26:R37"/>
    <mergeCell ref="B26:B37"/>
    <mergeCell ref="S26:S37"/>
    <mergeCell ref="T26:T37"/>
    <mergeCell ref="N35:N39"/>
    <mergeCell ref="N42:N46"/>
    <mergeCell ref="M42:M46"/>
    <mergeCell ref="M35:M39"/>
    <mergeCell ref="P40:P46"/>
    <mergeCell ref="M53:Z53"/>
    <mergeCell ref="A50:Z50"/>
    <mergeCell ref="Z13:Z16"/>
    <mergeCell ref="Q14:R15"/>
    <mergeCell ref="L14:L16"/>
    <mergeCell ref="A49:S49"/>
    <mergeCell ref="A48:N48"/>
    <mergeCell ref="E14:F15"/>
    <mergeCell ref="S14:T15"/>
    <mergeCell ref="U14:V15"/>
    <mergeCell ref="W14:X15"/>
    <mergeCell ref="M15:M16"/>
    <mergeCell ref="N15:N16"/>
    <mergeCell ref="Y13:Y16"/>
    <mergeCell ref="O42:O46"/>
    <mergeCell ref="B18:B25"/>
    <mergeCell ref="G18:G25"/>
    <mergeCell ref="A10:Z10"/>
    <mergeCell ref="A11:Z11"/>
    <mergeCell ref="A12:Z12"/>
    <mergeCell ref="B14:B16"/>
    <mergeCell ref="M13:P13"/>
    <mergeCell ref="K14:K16"/>
    <mergeCell ref="A13:A16"/>
    <mergeCell ref="B13:G13"/>
    <mergeCell ref="H13:H16"/>
    <mergeCell ref="I13:L13"/>
    <mergeCell ref="Q13:X13"/>
    <mergeCell ref="M14:N14"/>
    <mergeCell ref="R18:R25"/>
    <mergeCell ref="Y18:Y25"/>
    <mergeCell ref="Z18:Z25"/>
    <mergeCell ref="U1:Z1"/>
    <mergeCell ref="U2:Z2"/>
    <mergeCell ref="U3:Z3"/>
    <mergeCell ref="U4:Z4"/>
    <mergeCell ref="U5:Z5"/>
    <mergeCell ref="U6:Z6"/>
    <mergeCell ref="U8:Z8"/>
    <mergeCell ref="S18:S25"/>
    <mergeCell ref="U18:U25"/>
    <mergeCell ref="V18:V25"/>
    <mergeCell ref="W18:W25"/>
    <mergeCell ref="X18:X25"/>
    <mergeCell ref="T18:T25"/>
    <mergeCell ref="A9:Z9"/>
    <mergeCell ref="O14:O16"/>
    <mergeCell ref="P14:P16"/>
    <mergeCell ref="J14:J16"/>
    <mergeCell ref="C14:C16"/>
    <mergeCell ref="D14:D16"/>
    <mergeCell ref="G14:G16"/>
    <mergeCell ref="I14:I16"/>
    <mergeCell ref="O20:O23"/>
    <mergeCell ref="P20:P23"/>
    <mergeCell ref="M18:M32"/>
    <mergeCell ref="P35:P39"/>
    <mergeCell ref="O31:O32"/>
    <mergeCell ref="P31:P32"/>
    <mergeCell ref="O28:O29"/>
    <mergeCell ref="P28:P29"/>
    <mergeCell ref="N20:N23"/>
    <mergeCell ref="N28:N29"/>
    <mergeCell ref="N31:N32"/>
    <mergeCell ref="O33:O39"/>
  </mergeCells>
  <pageMargins left="0.19685039370078741" right="0.19685039370078741" top="0.11811023622047245" bottom="0.11811023622047245" header="0" footer="0"/>
  <pageSetup paperSize="8" scale="75" fitToHeight="7" orientation="landscape" r:id="rId1"/>
  <rowBreaks count="2" manualBreakCount="2">
    <brk id="26" max="16383"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vt:lpstr>
      <vt:lpstr>каз</vt:lpstr>
      <vt:lpstr>каз!Заголовки_для_печати</vt:lpstr>
      <vt:lpstr>рус!Заголовки_для_печати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2018-06-15T04:43:41Z</dcterms:modified>
</cp:coreProperties>
</file>