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исполнение мероприятий" sheetId="1" r:id="rId1"/>
    <sheet name="Приложение 4" sheetId="3" r:id="rId2"/>
  </sheets>
  <calcPr calcId="162913"/>
</workbook>
</file>

<file path=xl/calcChain.xml><?xml version="1.0" encoding="utf-8"?>
<calcChain xmlns="http://schemas.openxmlformats.org/spreadsheetml/2006/main">
  <c r="H12" i="1" l="1"/>
  <c r="F12" i="1"/>
  <c r="G27" i="1"/>
  <c r="E20" i="1"/>
  <c r="E12" i="1" s="1"/>
  <c r="E16" i="1"/>
  <c r="E49" i="1" l="1"/>
  <c r="J27" i="1"/>
  <c r="I20" i="1" l="1"/>
  <c r="J19" i="1"/>
  <c r="J23" i="1"/>
  <c r="J21" i="1"/>
  <c r="J40" i="1"/>
  <c r="J30" i="1"/>
  <c r="J26" i="1" l="1"/>
  <c r="J28" i="1"/>
  <c r="M49" i="1"/>
  <c r="M47" i="1"/>
  <c r="M46" i="1" s="1"/>
  <c r="M45" i="1" s="1"/>
  <c r="G49" i="1"/>
  <c r="G47" i="1"/>
  <c r="J44" i="1"/>
  <c r="I39" i="1"/>
  <c r="G39" i="1"/>
  <c r="G24" i="1" s="1"/>
  <c r="G20" i="1"/>
  <c r="I24" i="1" l="1"/>
  <c r="J39" i="1"/>
  <c r="G46" i="1"/>
  <c r="G45" i="1" s="1"/>
  <c r="J42" i="1"/>
  <c r="J41" i="1"/>
  <c r="M10" i="1" l="1"/>
  <c r="N10" i="1" s="1"/>
  <c r="I16" i="1" l="1"/>
  <c r="N50" i="1" l="1"/>
  <c r="E45" i="1" l="1"/>
  <c r="E46" i="1"/>
  <c r="D46" i="1"/>
  <c r="G16" i="1"/>
  <c r="D16" i="1"/>
  <c r="D12" i="1" s="1"/>
  <c r="G13" i="1" l="1"/>
  <c r="G12" i="1" s="1"/>
  <c r="G11" i="1" s="1"/>
  <c r="G10" i="1" s="1"/>
  <c r="I13" i="1" l="1"/>
  <c r="I12" i="1" s="1"/>
  <c r="I11" i="1" s="1"/>
  <c r="I10" i="1" s="1"/>
  <c r="J43" i="1"/>
  <c r="R55" i="1" l="1"/>
  <c r="R56" i="1"/>
  <c r="R57" i="1"/>
  <c r="R58" i="1"/>
  <c r="R59" i="1"/>
  <c r="R60" i="1"/>
  <c r="P10" i="1"/>
  <c r="L45" i="1"/>
  <c r="L46" i="1" s="1"/>
  <c r="N46" i="1" s="1"/>
  <c r="D37" i="1"/>
  <c r="R10" i="1" l="1"/>
  <c r="P54" i="1"/>
  <c r="F54" i="1"/>
  <c r="F53" i="1" s="1"/>
  <c r="D53" i="1"/>
  <c r="D45" i="1"/>
  <c r="F46" i="1"/>
  <c r="J38" i="1"/>
  <c r="J37" i="1"/>
  <c r="J36" i="1"/>
  <c r="J35" i="1"/>
  <c r="J34" i="1"/>
  <c r="J33" i="1"/>
  <c r="P53" i="1" l="1"/>
  <c r="R53" i="1" s="1"/>
  <c r="R54" i="1"/>
  <c r="J32" i="1"/>
  <c r="J31" i="1"/>
  <c r="J29" i="1"/>
  <c r="J22" i="1" l="1"/>
  <c r="J20" i="1" l="1"/>
  <c r="N52" i="1" l="1"/>
  <c r="N51" i="1"/>
  <c r="N49" i="1"/>
  <c r="N48" i="1"/>
  <c r="N47" i="1"/>
  <c r="F45" i="1"/>
  <c r="H25" i="1"/>
  <c r="F25" i="1"/>
  <c r="F24" i="1" s="1"/>
  <c r="J18" i="1"/>
  <c r="J16" i="1"/>
  <c r="J15" i="1"/>
  <c r="J14" i="1"/>
  <c r="H24" i="1" l="1"/>
  <c r="H11" i="1" s="1"/>
  <c r="J25" i="1"/>
  <c r="J24" i="1" s="1"/>
  <c r="J17" i="1"/>
  <c r="N45" i="1"/>
  <c r="J13" i="1"/>
  <c r="J12" i="1" s="1"/>
  <c r="J11" i="1" l="1"/>
  <c r="J10" i="1" s="1"/>
  <c r="H10" i="1"/>
  <c r="F11" i="1"/>
  <c r="F10" i="1" s="1"/>
</calcChain>
</file>

<file path=xl/sharedStrings.xml><?xml version="1.0" encoding="utf-8"?>
<sst xmlns="http://schemas.openxmlformats.org/spreadsheetml/2006/main" count="231" uniqueCount="140">
  <si>
    <t>Приложение 4
к Правилам утверждения инвестиционных программ (проектов) субъекта естественной монополии, их корректировки, а также проведения анализа информации об их исполнении 
форма</t>
  </si>
  <si>
    <t>№ п/п</t>
  </si>
  <si>
    <t>Количество в натуральных показателях</t>
  </si>
  <si>
    <t>собственные средства</t>
  </si>
  <si>
    <t>Заемные средства</t>
  </si>
  <si>
    <t>Нерегулируемая (иная) деятельность</t>
  </si>
  <si>
    <t>план</t>
  </si>
  <si>
    <t>факт</t>
  </si>
  <si>
    <t>отклонение</t>
  </si>
  <si>
    <t>I (Собственные средства)</t>
  </si>
  <si>
    <t xml:space="preserve">Реконструкция и техническое перевооружение </t>
  </si>
  <si>
    <t>1.1.</t>
  </si>
  <si>
    <t>Реконструкция тепловых сетей с применением предизолированных трубопроводов</t>
  </si>
  <si>
    <t>1.1.1.</t>
  </si>
  <si>
    <t>1.1.2.</t>
  </si>
  <si>
    <t>п.м.</t>
  </si>
  <si>
    <t>Авторский надзор</t>
  </si>
  <si>
    <t>Технический надзор</t>
  </si>
  <si>
    <t>1.2.</t>
  </si>
  <si>
    <t>1.2.1.</t>
  </si>
  <si>
    <t>1.2.2.</t>
  </si>
  <si>
    <t>1.3.</t>
  </si>
  <si>
    <t>Прочие мероприятия</t>
  </si>
  <si>
    <t>1.3.1.</t>
  </si>
  <si>
    <t>1.3.2.</t>
  </si>
  <si>
    <t>II (ЕБРР)</t>
  </si>
  <si>
    <t>2.1.</t>
  </si>
  <si>
    <t xml:space="preserve">
«Реконструкция тепломагистрали №7 2Ду600мм по 
ул. Крепостная от ТК-1-10 до ТП-15-12с в г. Петропавловске 
Северо-Казахстанской области»
</t>
  </si>
  <si>
    <t>3.1.</t>
  </si>
  <si>
    <t>Генеральный директор ТОО "Петропавловские Тепловые Сети"</t>
  </si>
  <si>
    <t>Калиничев А.В.</t>
  </si>
  <si>
    <t>Всего на 2020 год</t>
  </si>
  <si>
    <t>1.</t>
  </si>
  <si>
    <t>Реконструкция тепломагистрали №7 2Ду600мм ул.Крепостная от ТК-1-10 до ТП-15-12-с в г.Петропавловске,СКО</t>
  </si>
  <si>
    <t>Авторский надзор за реконструкцией тепломагистрали №7 2Ду600мм ул.Крепостная от ТК-1-10 до ТП-15-12-с в г.Петропавловске,СКО</t>
  </si>
  <si>
    <t>усл.</t>
  </si>
  <si>
    <t>Технический надзор за реконструкцией тепломагистрали №7 2Ду600мм ул.Крепостная от ТК-1-10 до ТП-15-12-с в г.Петропавловске,СКО</t>
  </si>
  <si>
    <t>Реконструкция тепломагистрали №15 2Ду600мм ул.Советская от УН-15-06-с до ТП-15-12с в г.Петропавловске,СКО</t>
  </si>
  <si>
    <t xml:space="preserve">Строительно-монтажные работы  </t>
  </si>
  <si>
    <t>1.2.3.</t>
  </si>
  <si>
    <t>Реконструкция тепломагистрали №7-18 2Ду500мм по улице Алматинская от ТК-8-01 до ТК-7-09А в городе Петропавловске,СКО (1 очередь)</t>
  </si>
  <si>
    <t>Приобретение участков распределительных трубопроводов тепловых сетей,состоящих на балансе КГУ "Отдел жилищно-коммунального хозяйства, пассажирского транспорта и автомобильных дорог г.Петропавловска"</t>
  </si>
  <si>
    <t>2.2.</t>
  </si>
  <si>
    <t>Строительство контрольно-пропускного пункта №1</t>
  </si>
  <si>
    <t>шт.</t>
  </si>
  <si>
    <t>2.3.</t>
  </si>
  <si>
    <t>Прохождение вневедомственной экспертизы рабочих проектов</t>
  </si>
  <si>
    <t>2.4.</t>
  </si>
  <si>
    <t>Приобретение подсистемы "Теплопотери" ИГС "CityCom-Теплограф" для расчета нормативных потерь</t>
  </si>
  <si>
    <t>2.5.</t>
  </si>
  <si>
    <t>Корректировка рабочего проекта "Реконструкция тепломагистрали №3 2Ду500мм по ул.Сатпаева от ТК-6-19 доТК-3-15г в г.Петропавловске Северо-Казахстанской области"</t>
  </si>
  <si>
    <t>2.6.</t>
  </si>
  <si>
    <t>Корректировка рабочего проекта "Реконструкция тепломагистрали №6 2Ду400-2Ду500мм по ул.Ружейникова от УН-6-10-с до ТК-6-14-с в г.Петропавловске,СКО"</t>
  </si>
  <si>
    <t>2.7.</t>
  </si>
  <si>
    <t>Приобретение опрессовочного мобильного центра (АОМЦ-25)</t>
  </si>
  <si>
    <t>2.8.</t>
  </si>
  <si>
    <t>Внедрение системы Mobility АСУПФА Еlipse</t>
  </si>
  <si>
    <t>Услуги связи (договор с мобильным оператором)</t>
  </si>
  <si>
    <t>Приобретение мобильных устройств для установки мобильного приложения</t>
  </si>
  <si>
    <t>2.9.</t>
  </si>
  <si>
    <t>Приобретение устройства наклонного реза,для труб 200-600мм,ручной привод, с суппортом для крепления газового резака (EV-RSG-2E-Vietz)</t>
  </si>
  <si>
    <t>2.10.</t>
  </si>
  <si>
    <t>работа</t>
  </si>
  <si>
    <t>2.</t>
  </si>
  <si>
    <t>«Реконструкция тепломагистрали №15 2Ду 600мм по ул. Советская от УН-15-06-с до ТП-15-12-с в г. Петропавловске, СКО"</t>
  </si>
  <si>
    <t>3.</t>
  </si>
  <si>
    <t>Реконструкция тепломагистрали №7-18 2Ду500мм по улице Алматинская от ТК-8-01 до ТК-7-09А в городе Петропавловске, СКО» (1 очередь)</t>
  </si>
  <si>
    <t>III (МИиР)</t>
  </si>
  <si>
    <t>м.п.</t>
  </si>
  <si>
    <t>2.11.</t>
  </si>
  <si>
    <t>Вынос в натуру линий регулирования застройки и создание геодезической разбивочной основы</t>
  </si>
  <si>
    <t>Услуги оказаны в полном объеме. Инвестиционная программа будет скорректирована в установленные законодательством сроки.</t>
  </si>
  <si>
    <t>Работа выполнена внеплана. Инвестиционная программа будет скорректирована в установленные законом сроки.</t>
  </si>
  <si>
    <t>Улучшение производственных показателей, %, по годам реализации в зависимости от утвержденной инвестиционной программы (проекта)</t>
  </si>
  <si>
    <t xml:space="preserve">В результате исполнения мероприятий ожидается снижение действительного уровня тепловых потерь при транспортировке и снижение износа тепловых сетей. </t>
  </si>
  <si>
    <t>Проводить сравнительный анализ по достижению показателей эффективности, надежности и качества можно только после выполнения всех мероприятий, запланированных к реализации, т.е. по окончанию года.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</si>
  <si>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</si>
  <si>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-</t>
  </si>
  <si>
    <t xml:space="preserve">
( на 01.07.2020г. - 70,35 % ; на 01.07.2019 г. – 69,86 %)
</t>
  </si>
  <si>
    <t>Снижение потерь, %, по годам реализации в зависимости от утвержденной инвестиционной программы (проекта)</t>
  </si>
  <si>
    <t xml:space="preserve">-0,1 % (план 2020г. 20,4 % , 
план 2019г. 20,5  %) </t>
  </si>
  <si>
    <t>Снижение аварийности, по годам реализации в зависимости от утвержденной инвестиционной программы</t>
  </si>
  <si>
    <t xml:space="preserve">
(252/212)
</t>
  </si>
  <si>
    <t>Показатели эффективности, надежности и качества</t>
  </si>
  <si>
    <t>факт года (квартал) предшествующего отчётному периоду</t>
  </si>
  <si>
    <t>план 2020 года</t>
  </si>
  <si>
    <t>факт текущего года (квартал)</t>
  </si>
  <si>
    <t>Оценка достижения показателей эффективности, надежности и качества</t>
  </si>
  <si>
    <t>Причины (обоснование) недостижения показателей эффективности, надежности и качества</t>
  </si>
  <si>
    <t>2.12.</t>
  </si>
  <si>
    <t>Прохождение вневедомственной экспертизы рабочего проекта по строительству контрольно-пропускного пункта №1</t>
  </si>
  <si>
    <t>услуга</t>
  </si>
  <si>
    <t>Информация субъекта естественной монополии
о ходе исполнения субъектом инвестиционной программы (проекта)/об исполнении инвестиционной программы (проекта)* за IV квартал 2020 года
ТОО "Петропавловские Тепловые Сети", передача и распределение тепловой энергии, совместный Приказ Департамента Комитета по регулированию естественных монополий и защите конкуренции МНЭ РК по СКО и Управления энергетики и жилищно-коммунального хозяйства акимата СКО от  27.01.2020г №09-ОД  о внесении изменения в приказ руководителя Департамента Комитета по регулированию естественных монополий и защите конкуренции Министерства национальной экономики Республики Казахстан по Северо-Казахстанской области от 9 ноября 2015 года № 130-ОД "Об утверждении инвестиционной программы "Развитие, реконструкция и техническое перевооружение комплекса ТОО "Петропавловские Тепловые Сети" на 2016-2020 годы"
(наименование субъекта естественной монополии, вид деятельности, кем утвержден (а) программа (проект) (дата, номер приказа)</t>
  </si>
  <si>
    <t>1.3.3.</t>
  </si>
  <si>
    <t>2.13.</t>
  </si>
  <si>
    <t>2.14.</t>
  </si>
  <si>
    <t xml:space="preserve">Технический надзор </t>
  </si>
  <si>
    <t xml:space="preserve">услуга </t>
  </si>
  <si>
    <t>Работы по благоустройству территории</t>
  </si>
  <si>
    <t>Корректировка рабочей документации проекта "Реконструкция тепломагистрали №7 2Ду600мм по ул.Крепостная от ОТ ТК-1-10 до ТП-15-12с в г.Петропавловске,Северо-казахстанской области"</t>
  </si>
  <si>
    <t>Прохождение вневедомственной экспертизы рабочего проекта  "Реконструкции тепломагистрали №7 2Ду600мм по ул.Крепостная от ТК-1-10 до ТП-15-12с в г. Петропавловске,СКО". Корректировка</t>
  </si>
  <si>
    <t>Выполнено</t>
  </si>
  <si>
    <t>Экономия по закупкам. Инвестиционная программа будет откорректирована в установленные законом сроки.</t>
  </si>
  <si>
    <t>Услуга оказана внеплана. Инвестиционная программа будет скорректирована в установленные законом сроки.</t>
  </si>
  <si>
    <t>Исполнение не планируется. Средства  направлены на более приоритетные мероприятия. Инвестиционная программа будет откорректирована в установленные законом сроки.</t>
  </si>
  <si>
    <t>Экономия по закупкам. Работы выполнены в полном объеме. Инвестиционная программа будет откорректирована в установленные законом сроки.</t>
  </si>
  <si>
    <t>Экономия по итогам проведенного конкурса закупок. Инвестиционная программа будет откорректирована в установленные законом сроки.</t>
  </si>
  <si>
    <t>Исполнение не планируется. Средства направлены на более приоритетные мероприятия. Инвестиционная программа будет откорректирована в установленные законом сроки.</t>
  </si>
  <si>
    <t>Восстановление благоустройства  после проведения работ в 2019 году по проекту "Реконструкция тепломагистрали №9 2Ду300мм-2Ду400 ул.Советская от ТК-9-03 до ТК-9а-38 в г.Петропавловске, СКО"</t>
  </si>
  <si>
    <t>Работы выполнены. Инвестиционная программа будет откорректирована в установленные законом сроки.</t>
  </si>
  <si>
    <t>Исполнение не планируется в связи с отсутствием средств из республиканского бюджета на субсидирование. Инвестиционная программа будет скорректирована в установленные законом сроки.</t>
  </si>
  <si>
    <t>Средства предоставлены не в полном объеме в связи с отсутствием средств из республиканского бюджета на субсидирование проектов. В 2020 году планируется проведение работ по реконструкции объекта за счет собственных средств предприятия и займа ЕБРР. Инвестиционная программа будет скорректирована в установленные законом сроки.</t>
  </si>
  <si>
    <t>2.10.1.</t>
  </si>
  <si>
    <t>2.10.2.</t>
  </si>
  <si>
    <t>2.10.3.</t>
  </si>
  <si>
    <t>2.12.1.</t>
  </si>
  <si>
    <t>2.12.2.</t>
  </si>
  <si>
    <t>2.12.3.</t>
  </si>
  <si>
    <t>Мероприятие выполнено внеплана. Инвестиционная программа будет скорректирована в установленные законом сроки.</t>
  </si>
  <si>
    <t xml:space="preserve">Выполнено. Средства предусмотрены по итогам проведенного конкурса закупок, исходя из фактической рыночной стоимости. Инвестиционная программа будет откорректирована в установленные законом сроки.
</t>
  </si>
  <si>
    <t>Заем ЕБРР предоставлен не в полном объеме в связи с отсутствием средств из республиканского бюджета на субсидирование проектов. Инвестиционная программа будет скорректирована в установленные законом сроки.</t>
  </si>
  <si>
    <t>Ожидается выполнение работ в полном объеме.</t>
  </si>
  <si>
    <t>Исполнение не планируется в связи с отсутствием средств из республиканского бюджета на субсидирование. Инвестиционная программа будет скорректирована в установленные законом сроки. В 2020 году работы по реконструкции объекта проведены за счет собственных средств предприятия. Инвестиционная программа будет скорректирована в установленные законом сроки.</t>
  </si>
  <si>
    <t xml:space="preserve">
Инвестиционная программа будет откорректирована в установленные законом сроки.</t>
  </si>
  <si>
    <t xml:space="preserve"> - 6                                                                                                                                                                                                                                                                                                                                                                                                                                                                                                                                                                                                                       (7/13)</t>
  </si>
  <si>
    <t>Объем передачи и распределения теплоэнергии:      -2,39%  ( ожид. IV квартал 2020г. 499,607 тыс. Гкал / план IV квартал 2020 г. 511,823 тыс.   Гкал)</t>
  </si>
  <si>
    <t xml:space="preserve"> +12,56  %  (факт III квартал 2020 г. 53,84 %, план III квартал 2020г. 41,28 %)</t>
  </si>
  <si>
    <t xml:space="preserve"> +1,04 % (ожид. IV квартал 2020г.  20,95%, план IV квартал 2020 г. 19,91%) </t>
  </si>
  <si>
    <t xml:space="preserve"> - 36
(46/82) 
</t>
  </si>
  <si>
    <t xml:space="preserve">Увеличение стоимости мероприятий за счет  собственных оборотных средств </t>
  </si>
  <si>
    <t>Увеличение мероприятия за счет амортизационных отчислений учтенных в действующей тарифной смете.</t>
  </si>
  <si>
    <t xml:space="preserve">Увеличение стоимости мероприятия за счет амортизационных отчислений учтенных в действующей тарифной смете.                   </t>
  </si>
  <si>
    <t>Объем передачи и распределения теплоэнергии: +3,6 % (план 2020 г. 1 380,334 тыс. Гкал / план 2019 г.                         1 376,725 тыс. Гкал)</t>
  </si>
  <si>
    <t>Объем передачи и распределения теплоэнергии:          +29,95 % (факт за  III квартал  2020 г. 63,354  тыс.  Гкал, план  за III квартал 2020 г. 48,752  тыс. Гкал,)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</si>
  <si>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</si>
  <si>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</si>
  <si>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</si>
  <si>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Сумма инвестиционной программы (проекты), тыс. тенге</t>
  </si>
  <si>
    <t>Бюджетные средства</t>
  </si>
  <si>
    <t>причины отклонения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</si>
</sst>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7" fillId="0" borderId="0"/>
    <xf numFmtId="0" fontId="7" fillId="0" borderId="0"/>
    <xf numFmtId="0" fontId="3" fillId="0" borderId="0"/>
    <xf numFmtId="0" fontId="11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4" fillId="2" borderId="0" xfId="0" applyFont="1" applyFill="1" applyAlignment="1">
      <alignment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12" fillId="2" borderId="1" xfId="2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4" fillId="2" borderId="1" xfId="2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4" fontId="9" fillId="2" borderId="1" xfId="1" applyNumberFormat="1" applyFont="1" applyFill="1" applyBorder="1" applyAlignment="1">
      <alignment horizontal="center" vertical="center"/>
    </xf>
    <xf numFmtId="14" fontId="12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5" fillId="0" borderId="1" xfId="4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9" fillId="2" borderId="1" xfId="3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8" fillId="2" borderId="0" xfId="0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shrinkToFit="1"/>
    </xf>
    <xf numFmtId="0" fontId="0" fillId="2" borderId="0" xfId="0" applyFill="1" applyAlignment="1">
      <alignment shrinkToFit="1"/>
    </xf>
    <xf numFmtId="0" fontId="4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3" fontId="14" fillId="2" borderId="1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Alignment="1">
      <alignment vertical="center"/>
    </xf>
    <xf numFmtId="0" fontId="16" fillId="0" borderId="0" xfId="0" applyFont="1"/>
    <xf numFmtId="0" fontId="16" fillId="0" borderId="0" xfId="0" applyFont="1" applyFill="1"/>
    <xf numFmtId="49" fontId="15" fillId="0" borderId="1" xfId="4" applyNumberFormat="1" applyFont="1" applyBorder="1" applyAlignment="1">
      <alignment horizontal="center" vertical="center" wrapText="1"/>
    </xf>
    <xf numFmtId="49" fontId="15" fillId="0" borderId="1" xfId="4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right" vertical="center"/>
    </xf>
    <xf numFmtId="49" fontId="5" fillId="0" borderId="1" xfId="4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</cellXfs>
  <cellStyles count="7"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_Бюджет 2015" xfId="1"/>
    <cellStyle name="Обычный_БЮДЖЕТ инвестиционной программы на октябрь 2010 - сентябрь 2012гг  2_Бюджет 201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tabSelected="1" topLeftCell="A7" zoomScaleNormal="100" workbookViewId="0">
      <pane xSplit="3" ySplit="4" topLeftCell="D11" activePane="bottomRight" state="frozen"/>
      <selection activeCell="A7" sqref="A7"/>
      <selection pane="topRight" activeCell="D7" sqref="D7"/>
      <selection pane="bottomLeft" activeCell="A11" sqref="A11"/>
      <selection pane="bottomRight" activeCell="J12" sqref="A6:U60"/>
    </sheetView>
  </sheetViews>
  <sheetFormatPr defaultRowHeight="13.2" x14ac:dyDescent="0.25"/>
  <cols>
    <col min="1" max="1" width="11.33203125" style="21" customWidth="1"/>
    <col min="2" max="2" width="30" style="21" customWidth="1"/>
    <col min="3" max="3" width="9.33203125" style="21" customWidth="1"/>
    <col min="4" max="4" width="6.5546875" style="21" customWidth="1"/>
    <col min="5" max="5" width="8.6640625" style="21" customWidth="1"/>
    <col min="6" max="7" width="13" style="21" customWidth="1"/>
    <col min="8" max="8" width="9.33203125" style="21" bestFit="1" customWidth="1"/>
    <col min="9" max="9" width="8.88671875" style="21" customWidth="1"/>
    <col min="10" max="10" width="17" style="21" customWidth="1"/>
    <col min="11" max="11" width="42.6640625" style="28" customWidth="1"/>
    <col min="12" max="12" width="11.44140625" style="21" customWidth="1"/>
    <col min="13" max="13" width="11.6640625" style="21" customWidth="1"/>
    <col min="14" max="14" width="11.5546875" style="21" customWidth="1"/>
    <col min="15" max="15" width="41.33203125" style="21" customWidth="1"/>
    <col min="16" max="16" width="10.33203125" style="21" customWidth="1"/>
    <col min="17" max="17" width="8.33203125" style="21" customWidth="1"/>
    <col min="18" max="18" width="11" style="21" customWidth="1"/>
    <col min="19" max="19" width="16.6640625" style="21" customWidth="1"/>
    <col min="20" max="21" width="8.109375" style="21" customWidth="1"/>
    <col min="22" max="258" width="9.109375" style="21"/>
    <col min="259" max="259" width="11.33203125" style="21" customWidth="1"/>
    <col min="260" max="260" width="30" style="21" customWidth="1"/>
    <col min="261" max="261" width="11.109375" style="21" customWidth="1"/>
    <col min="262" max="263" width="6.5546875" style="21" customWidth="1"/>
    <col min="264" max="264" width="9.109375" style="21"/>
    <col min="265" max="265" width="8" style="21" customWidth="1"/>
    <col min="266" max="266" width="9.109375" style="21"/>
    <col min="267" max="267" width="7.88671875" style="21" customWidth="1"/>
    <col min="268" max="268" width="10.5546875" style="21" customWidth="1"/>
    <col min="269" max="269" width="28.109375" style="21" customWidth="1"/>
    <col min="270" max="270" width="11.44140625" style="21" customWidth="1"/>
    <col min="271" max="271" width="7.33203125" style="21" customWidth="1"/>
    <col min="272" max="272" width="10.44140625" style="21" customWidth="1"/>
    <col min="273" max="273" width="27.44140625" style="21" customWidth="1"/>
    <col min="274" max="274" width="10.33203125" style="21" customWidth="1"/>
    <col min="275" max="275" width="8.33203125" style="21" customWidth="1"/>
    <col min="276" max="277" width="8.109375" style="21" customWidth="1"/>
    <col min="278" max="514" width="9.109375" style="21"/>
    <col min="515" max="515" width="11.33203125" style="21" customWidth="1"/>
    <col min="516" max="516" width="30" style="21" customWidth="1"/>
    <col min="517" max="517" width="11.109375" style="21" customWidth="1"/>
    <col min="518" max="519" width="6.5546875" style="21" customWidth="1"/>
    <col min="520" max="520" width="9.109375" style="21"/>
    <col min="521" max="521" width="8" style="21" customWidth="1"/>
    <col min="522" max="522" width="9.109375" style="21"/>
    <col min="523" max="523" width="7.88671875" style="21" customWidth="1"/>
    <col min="524" max="524" width="10.5546875" style="21" customWidth="1"/>
    <col min="525" max="525" width="28.109375" style="21" customWidth="1"/>
    <col min="526" max="526" width="11.44140625" style="21" customWidth="1"/>
    <col min="527" max="527" width="7.33203125" style="21" customWidth="1"/>
    <col min="528" max="528" width="10.44140625" style="21" customWidth="1"/>
    <col min="529" max="529" width="27.44140625" style="21" customWidth="1"/>
    <col min="530" max="530" width="10.33203125" style="21" customWidth="1"/>
    <col min="531" max="531" width="8.33203125" style="21" customWidth="1"/>
    <col min="532" max="533" width="8.109375" style="21" customWidth="1"/>
    <col min="534" max="770" width="9.109375" style="21"/>
    <col min="771" max="771" width="11.33203125" style="21" customWidth="1"/>
    <col min="772" max="772" width="30" style="21" customWidth="1"/>
    <col min="773" max="773" width="11.109375" style="21" customWidth="1"/>
    <col min="774" max="775" width="6.5546875" style="21" customWidth="1"/>
    <col min="776" max="776" width="9.109375" style="21"/>
    <col min="777" max="777" width="8" style="21" customWidth="1"/>
    <col min="778" max="778" width="9.109375" style="21"/>
    <col min="779" max="779" width="7.88671875" style="21" customWidth="1"/>
    <col min="780" max="780" width="10.5546875" style="21" customWidth="1"/>
    <col min="781" max="781" width="28.109375" style="21" customWidth="1"/>
    <col min="782" max="782" width="11.44140625" style="21" customWidth="1"/>
    <col min="783" max="783" width="7.33203125" style="21" customWidth="1"/>
    <col min="784" max="784" width="10.44140625" style="21" customWidth="1"/>
    <col min="785" max="785" width="27.44140625" style="21" customWidth="1"/>
    <col min="786" max="786" width="10.33203125" style="21" customWidth="1"/>
    <col min="787" max="787" width="8.33203125" style="21" customWidth="1"/>
    <col min="788" max="789" width="8.109375" style="21" customWidth="1"/>
    <col min="790" max="1026" width="9.109375" style="21"/>
    <col min="1027" max="1027" width="11.33203125" style="21" customWidth="1"/>
    <col min="1028" max="1028" width="30" style="21" customWidth="1"/>
    <col min="1029" max="1029" width="11.109375" style="21" customWidth="1"/>
    <col min="1030" max="1031" width="6.5546875" style="21" customWidth="1"/>
    <col min="1032" max="1032" width="9.109375" style="21"/>
    <col min="1033" max="1033" width="8" style="21" customWidth="1"/>
    <col min="1034" max="1034" width="9.109375" style="21"/>
    <col min="1035" max="1035" width="7.88671875" style="21" customWidth="1"/>
    <col min="1036" max="1036" width="10.5546875" style="21" customWidth="1"/>
    <col min="1037" max="1037" width="28.109375" style="21" customWidth="1"/>
    <col min="1038" max="1038" width="11.44140625" style="21" customWidth="1"/>
    <col min="1039" max="1039" width="7.33203125" style="21" customWidth="1"/>
    <col min="1040" max="1040" width="10.44140625" style="21" customWidth="1"/>
    <col min="1041" max="1041" width="27.44140625" style="21" customWidth="1"/>
    <col min="1042" max="1042" width="10.33203125" style="21" customWidth="1"/>
    <col min="1043" max="1043" width="8.33203125" style="21" customWidth="1"/>
    <col min="1044" max="1045" width="8.109375" style="21" customWidth="1"/>
    <col min="1046" max="1282" width="9.109375" style="21"/>
    <col min="1283" max="1283" width="11.33203125" style="21" customWidth="1"/>
    <col min="1284" max="1284" width="30" style="21" customWidth="1"/>
    <col min="1285" max="1285" width="11.109375" style="21" customWidth="1"/>
    <col min="1286" max="1287" width="6.5546875" style="21" customWidth="1"/>
    <col min="1288" max="1288" width="9.109375" style="21"/>
    <col min="1289" max="1289" width="8" style="21" customWidth="1"/>
    <col min="1290" max="1290" width="9.109375" style="21"/>
    <col min="1291" max="1291" width="7.88671875" style="21" customWidth="1"/>
    <col min="1292" max="1292" width="10.5546875" style="21" customWidth="1"/>
    <col min="1293" max="1293" width="28.109375" style="21" customWidth="1"/>
    <col min="1294" max="1294" width="11.44140625" style="21" customWidth="1"/>
    <col min="1295" max="1295" width="7.33203125" style="21" customWidth="1"/>
    <col min="1296" max="1296" width="10.44140625" style="21" customWidth="1"/>
    <col min="1297" max="1297" width="27.44140625" style="21" customWidth="1"/>
    <col min="1298" max="1298" width="10.33203125" style="21" customWidth="1"/>
    <col min="1299" max="1299" width="8.33203125" style="21" customWidth="1"/>
    <col min="1300" max="1301" width="8.109375" style="21" customWidth="1"/>
    <col min="1302" max="1538" width="9.109375" style="21"/>
    <col min="1539" max="1539" width="11.33203125" style="21" customWidth="1"/>
    <col min="1540" max="1540" width="30" style="21" customWidth="1"/>
    <col min="1541" max="1541" width="11.109375" style="21" customWidth="1"/>
    <col min="1542" max="1543" width="6.5546875" style="21" customWidth="1"/>
    <col min="1544" max="1544" width="9.109375" style="21"/>
    <col min="1545" max="1545" width="8" style="21" customWidth="1"/>
    <col min="1546" max="1546" width="9.109375" style="21"/>
    <col min="1547" max="1547" width="7.88671875" style="21" customWidth="1"/>
    <col min="1548" max="1548" width="10.5546875" style="21" customWidth="1"/>
    <col min="1549" max="1549" width="28.109375" style="21" customWidth="1"/>
    <col min="1550" max="1550" width="11.44140625" style="21" customWidth="1"/>
    <col min="1551" max="1551" width="7.33203125" style="21" customWidth="1"/>
    <col min="1552" max="1552" width="10.44140625" style="21" customWidth="1"/>
    <col min="1553" max="1553" width="27.44140625" style="21" customWidth="1"/>
    <col min="1554" max="1554" width="10.33203125" style="21" customWidth="1"/>
    <col min="1555" max="1555" width="8.33203125" style="21" customWidth="1"/>
    <col min="1556" max="1557" width="8.109375" style="21" customWidth="1"/>
    <col min="1558" max="1794" width="9.109375" style="21"/>
    <col min="1795" max="1795" width="11.33203125" style="21" customWidth="1"/>
    <col min="1796" max="1796" width="30" style="21" customWidth="1"/>
    <col min="1797" max="1797" width="11.109375" style="21" customWidth="1"/>
    <col min="1798" max="1799" width="6.5546875" style="21" customWidth="1"/>
    <col min="1800" max="1800" width="9.109375" style="21"/>
    <col min="1801" max="1801" width="8" style="21" customWidth="1"/>
    <col min="1802" max="1802" width="9.109375" style="21"/>
    <col min="1803" max="1803" width="7.88671875" style="21" customWidth="1"/>
    <col min="1804" max="1804" width="10.5546875" style="21" customWidth="1"/>
    <col min="1805" max="1805" width="28.109375" style="21" customWidth="1"/>
    <col min="1806" max="1806" width="11.44140625" style="21" customWidth="1"/>
    <col min="1807" max="1807" width="7.33203125" style="21" customWidth="1"/>
    <col min="1808" max="1808" width="10.44140625" style="21" customWidth="1"/>
    <col min="1809" max="1809" width="27.44140625" style="21" customWidth="1"/>
    <col min="1810" max="1810" width="10.33203125" style="21" customWidth="1"/>
    <col min="1811" max="1811" width="8.33203125" style="21" customWidth="1"/>
    <col min="1812" max="1813" width="8.109375" style="21" customWidth="1"/>
    <col min="1814" max="2050" width="9.109375" style="21"/>
    <col min="2051" max="2051" width="11.33203125" style="21" customWidth="1"/>
    <col min="2052" max="2052" width="30" style="21" customWidth="1"/>
    <col min="2053" max="2053" width="11.109375" style="21" customWidth="1"/>
    <col min="2054" max="2055" width="6.5546875" style="21" customWidth="1"/>
    <col min="2056" max="2056" width="9.109375" style="21"/>
    <col min="2057" max="2057" width="8" style="21" customWidth="1"/>
    <col min="2058" max="2058" width="9.109375" style="21"/>
    <col min="2059" max="2059" width="7.88671875" style="21" customWidth="1"/>
    <col min="2060" max="2060" width="10.5546875" style="21" customWidth="1"/>
    <col min="2061" max="2061" width="28.109375" style="21" customWidth="1"/>
    <col min="2062" max="2062" width="11.44140625" style="21" customWidth="1"/>
    <col min="2063" max="2063" width="7.33203125" style="21" customWidth="1"/>
    <col min="2064" max="2064" width="10.44140625" style="21" customWidth="1"/>
    <col min="2065" max="2065" width="27.44140625" style="21" customWidth="1"/>
    <col min="2066" max="2066" width="10.33203125" style="21" customWidth="1"/>
    <col min="2067" max="2067" width="8.33203125" style="21" customWidth="1"/>
    <col min="2068" max="2069" width="8.109375" style="21" customWidth="1"/>
    <col min="2070" max="2306" width="9.109375" style="21"/>
    <col min="2307" max="2307" width="11.33203125" style="21" customWidth="1"/>
    <col min="2308" max="2308" width="30" style="21" customWidth="1"/>
    <col min="2309" max="2309" width="11.109375" style="21" customWidth="1"/>
    <col min="2310" max="2311" width="6.5546875" style="21" customWidth="1"/>
    <col min="2312" max="2312" width="9.109375" style="21"/>
    <col min="2313" max="2313" width="8" style="21" customWidth="1"/>
    <col min="2314" max="2314" width="9.109375" style="21"/>
    <col min="2315" max="2315" width="7.88671875" style="21" customWidth="1"/>
    <col min="2316" max="2316" width="10.5546875" style="21" customWidth="1"/>
    <col min="2317" max="2317" width="28.109375" style="21" customWidth="1"/>
    <col min="2318" max="2318" width="11.44140625" style="21" customWidth="1"/>
    <col min="2319" max="2319" width="7.33203125" style="21" customWidth="1"/>
    <col min="2320" max="2320" width="10.44140625" style="21" customWidth="1"/>
    <col min="2321" max="2321" width="27.44140625" style="21" customWidth="1"/>
    <col min="2322" max="2322" width="10.33203125" style="21" customWidth="1"/>
    <col min="2323" max="2323" width="8.33203125" style="21" customWidth="1"/>
    <col min="2324" max="2325" width="8.109375" style="21" customWidth="1"/>
    <col min="2326" max="2562" width="9.109375" style="21"/>
    <col min="2563" max="2563" width="11.33203125" style="21" customWidth="1"/>
    <col min="2564" max="2564" width="30" style="21" customWidth="1"/>
    <col min="2565" max="2565" width="11.109375" style="21" customWidth="1"/>
    <col min="2566" max="2567" width="6.5546875" style="21" customWidth="1"/>
    <col min="2568" max="2568" width="9.109375" style="21"/>
    <col min="2569" max="2569" width="8" style="21" customWidth="1"/>
    <col min="2570" max="2570" width="9.109375" style="21"/>
    <col min="2571" max="2571" width="7.88671875" style="21" customWidth="1"/>
    <col min="2572" max="2572" width="10.5546875" style="21" customWidth="1"/>
    <col min="2573" max="2573" width="28.109375" style="21" customWidth="1"/>
    <col min="2574" max="2574" width="11.44140625" style="21" customWidth="1"/>
    <col min="2575" max="2575" width="7.33203125" style="21" customWidth="1"/>
    <col min="2576" max="2576" width="10.44140625" style="21" customWidth="1"/>
    <col min="2577" max="2577" width="27.44140625" style="21" customWidth="1"/>
    <col min="2578" max="2578" width="10.33203125" style="21" customWidth="1"/>
    <col min="2579" max="2579" width="8.33203125" style="21" customWidth="1"/>
    <col min="2580" max="2581" width="8.109375" style="21" customWidth="1"/>
    <col min="2582" max="2818" width="9.109375" style="21"/>
    <col min="2819" max="2819" width="11.33203125" style="21" customWidth="1"/>
    <col min="2820" max="2820" width="30" style="21" customWidth="1"/>
    <col min="2821" max="2821" width="11.109375" style="21" customWidth="1"/>
    <col min="2822" max="2823" width="6.5546875" style="21" customWidth="1"/>
    <col min="2824" max="2824" width="9.109375" style="21"/>
    <col min="2825" max="2825" width="8" style="21" customWidth="1"/>
    <col min="2826" max="2826" width="9.109375" style="21"/>
    <col min="2827" max="2827" width="7.88671875" style="21" customWidth="1"/>
    <col min="2828" max="2828" width="10.5546875" style="21" customWidth="1"/>
    <col min="2829" max="2829" width="28.109375" style="21" customWidth="1"/>
    <col min="2830" max="2830" width="11.44140625" style="21" customWidth="1"/>
    <col min="2831" max="2831" width="7.33203125" style="21" customWidth="1"/>
    <col min="2832" max="2832" width="10.44140625" style="21" customWidth="1"/>
    <col min="2833" max="2833" width="27.44140625" style="21" customWidth="1"/>
    <col min="2834" max="2834" width="10.33203125" style="21" customWidth="1"/>
    <col min="2835" max="2835" width="8.33203125" style="21" customWidth="1"/>
    <col min="2836" max="2837" width="8.109375" style="21" customWidth="1"/>
    <col min="2838" max="3074" width="9.109375" style="21"/>
    <col min="3075" max="3075" width="11.33203125" style="21" customWidth="1"/>
    <col min="3076" max="3076" width="30" style="21" customWidth="1"/>
    <col min="3077" max="3077" width="11.109375" style="21" customWidth="1"/>
    <col min="3078" max="3079" width="6.5546875" style="21" customWidth="1"/>
    <col min="3080" max="3080" width="9.109375" style="21"/>
    <col min="3081" max="3081" width="8" style="21" customWidth="1"/>
    <col min="3082" max="3082" width="9.109375" style="21"/>
    <col min="3083" max="3083" width="7.88671875" style="21" customWidth="1"/>
    <col min="3084" max="3084" width="10.5546875" style="21" customWidth="1"/>
    <col min="3085" max="3085" width="28.109375" style="21" customWidth="1"/>
    <col min="3086" max="3086" width="11.44140625" style="21" customWidth="1"/>
    <col min="3087" max="3087" width="7.33203125" style="21" customWidth="1"/>
    <col min="3088" max="3088" width="10.44140625" style="21" customWidth="1"/>
    <col min="3089" max="3089" width="27.44140625" style="21" customWidth="1"/>
    <col min="3090" max="3090" width="10.33203125" style="21" customWidth="1"/>
    <col min="3091" max="3091" width="8.33203125" style="21" customWidth="1"/>
    <col min="3092" max="3093" width="8.109375" style="21" customWidth="1"/>
    <col min="3094" max="3330" width="9.109375" style="21"/>
    <col min="3331" max="3331" width="11.33203125" style="21" customWidth="1"/>
    <col min="3332" max="3332" width="30" style="21" customWidth="1"/>
    <col min="3333" max="3333" width="11.109375" style="21" customWidth="1"/>
    <col min="3334" max="3335" width="6.5546875" style="21" customWidth="1"/>
    <col min="3336" max="3336" width="9.109375" style="21"/>
    <col min="3337" max="3337" width="8" style="21" customWidth="1"/>
    <col min="3338" max="3338" width="9.109375" style="21"/>
    <col min="3339" max="3339" width="7.88671875" style="21" customWidth="1"/>
    <col min="3340" max="3340" width="10.5546875" style="21" customWidth="1"/>
    <col min="3341" max="3341" width="28.109375" style="21" customWidth="1"/>
    <col min="3342" max="3342" width="11.44140625" style="21" customWidth="1"/>
    <col min="3343" max="3343" width="7.33203125" style="21" customWidth="1"/>
    <col min="3344" max="3344" width="10.44140625" style="21" customWidth="1"/>
    <col min="3345" max="3345" width="27.44140625" style="21" customWidth="1"/>
    <col min="3346" max="3346" width="10.33203125" style="21" customWidth="1"/>
    <col min="3347" max="3347" width="8.33203125" style="21" customWidth="1"/>
    <col min="3348" max="3349" width="8.109375" style="21" customWidth="1"/>
    <col min="3350" max="3586" width="9.109375" style="21"/>
    <col min="3587" max="3587" width="11.33203125" style="21" customWidth="1"/>
    <col min="3588" max="3588" width="30" style="21" customWidth="1"/>
    <col min="3589" max="3589" width="11.109375" style="21" customWidth="1"/>
    <col min="3590" max="3591" width="6.5546875" style="21" customWidth="1"/>
    <col min="3592" max="3592" width="9.109375" style="21"/>
    <col min="3593" max="3593" width="8" style="21" customWidth="1"/>
    <col min="3594" max="3594" width="9.109375" style="21"/>
    <col min="3595" max="3595" width="7.88671875" style="21" customWidth="1"/>
    <col min="3596" max="3596" width="10.5546875" style="21" customWidth="1"/>
    <col min="3597" max="3597" width="28.109375" style="21" customWidth="1"/>
    <col min="3598" max="3598" width="11.44140625" style="21" customWidth="1"/>
    <col min="3599" max="3599" width="7.33203125" style="21" customWidth="1"/>
    <col min="3600" max="3600" width="10.44140625" style="21" customWidth="1"/>
    <col min="3601" max="3601" width="27.44140625" style="21" customWidth="1"/>
    <col min="3602" max="3602" width="10.33203125" style="21" customWidth="1"/>
    <col min="3603" max="3603" width="8.33203125" style="21" customWidth="1"/>
    <col min="3604" max="3605" width="8.109375" style="21" customWidth="1"/>
    <col min="3606" max="3842" width="9.109375" style="21"/>
    <col min="3843" max="3843" width="11.33203125" style="21" customWidth="1"/>
    <col min="3844" max="3844" width="30" style="21" customWidth="1"/>
    <col min="3845" max="3845" width="11.109375" style="21" customWidth="1"/>
    <col min="3846" max="3847" width="6.5546875" style="21" customWidth="1"/>
    <col min="3848" max="3848" width="9.109375" style="21"/>
    <col min="3849" max="3849" width="8" style="21" customWidth="1"/>
    <col min="3850" max="3850" width="9.109375" style="21"/>
    <col min="3851" max="3851" width="7.88671875" style="21" customWidth="1"/>
    <col min="3852" max="3852" width="10.5546875" style="21" customWidth="1"/>
    <col min="3853" max="3853" width="28.109375" style="21" customWidth="1"/>
    <col min="3854" max="3854" width="11.44140625" style="21" customWidth="1"/>
    <col min="3855" max="3855" width="7.33203125" style="21" customWidth="1"/>
    <col min="3856" max="3856" width="10.44140625" style="21" customWidth="1"/>
    <col min="3857" max="3857" width="27.44140625" style="21" customWidth="1"/>
    <col min="3858" max="3858" width="10.33203125" style="21" customWidth="1"/>
    <col min="3859" max="3859" width="8.33203125" style="21" customWidth="1"/>
    <col min="3860" max="3861" width="8.109375" style="21" customWidth="1"/>
    <col min="3862" max="4098" width="9.109375" style="21"/>
    <col min="4099" max="4099" width="11.33203125" style="21" customWidth="1"/>
    <col min="4100" max="4100" width="30" style="21" customWidth="1"/>
    <col min="4101" max="4101" width="11.109375" style="21" customWidth="1"/>
    <col min="4102" max="4103" width="6.5546875" style="21" customWidth="1"/>
    <col min="4104" max="4104" width="9.109375" style="21"/>
    <col min="4105" max="4105" width="8" style="21" customWidth="1"/>
    <col min="4106" max="4106" width="9.109375" style="21"/>
    <col min="4107" max="4107" width="7.88671875" style="21" customWidth="1"/>
    <col min="4108" max="4108" width="10.5546875" style="21" customWidth="1"/>
    <col min="4109" max="4109" width="28.109375" style="21" customWidth="1"/>
    <col min="4110" max="4110" width="11.44140625" style="21" customWidth="1"/>
    <col min="4111" max="4111" width="7.33203125" style="21" customWidth="1"/>
    <col min="4112" max="4112" width="10.44140625" style="21" customWidth="1"/>
    <col min="4113" max="4113" width="27.44140625" style="21" customWidth="1"/>
    <col min="4114" max="4114" width="10.33203125" style="21" customWidth="1"/>
    <col min="4115" max="4115" width="8.33203125" style="21" customWidth="1"/>
    <col min="4116" max="4117" width="8.109375" style="21" customWidth="1"/>
    <col min="4118" max="4354" width="9.109375" style="21"/>
    <col min="4355" max="4355" width="11.33203125" style="21" customWidth="1"/>
    <col min="4356" max="4356" width="30" style="21" customWidth="1"/>
    <col min="4357" max="4357" width="11.109375" style="21" customWidth="1"/>
    <col min="4358" max="4359" width="6.5546875" style="21" customWidth="1"/>
    <col min="4360" max="4360" width="9.109375" style="21"/>
    <col min="4361" max="4361" width="8" style="21" customWidth="1"/>
    <col min="4362" max="4362" width="9.109375" style="21"/>
    <col min="4363" max="4363" width="7.88671875" style="21" customWidth="1"/>
    <col min="4364" max="4364" width="10.5546875" style="21" customWidth="1"/>
    <col min="4365" max="4365" width="28.109375" style="21" customWidth="1"/>
    <col min="4366" max="4366" width="11.44140625" style="21" customWidth="1"/>
    <col min="4367" max="4367" width="7.33203125" style="21" customWidth="1"/>
    <col min="4368" max="4368" width="10.44140625" style="21" customWidth="1"/>
    <col min="4369" max="4369" width="27.44140625" style="21" customWidth="1"/>
    <col min="4370" max="4370" width="10.33203125" style="21" customWidth="1"/>
    <col min="4371" max="4371" width="8.33203125" style="21" customWidth="1"/>
    <col min="4372" max="4373" width="8.109375" style="21" customWidth="1"/>
    <col min="4374" max="4610" width="9.109375" style="21"/>
    <col min="4611" max="4611" width="11.33203125" style="21" customWidth="1"/>
    <col min="4612" max="4612" width="30" style="21" customWidth="1"/>
    <col min="4613" max="4613" width="11.109375" style="21" customWidth="1"/>
    <col min="4614" max="4615" width="6.5546875" style="21" customWidth="1"/>
    <col min="4616" max="4616" width="9.109375" style="21"/>
    <col min="4617" max="4617" width="8" style="21" customWidth="1"/>
    <col min="4618" max="4618" width="9.109375" style="21"/>
    <col min="4619" max="4619" width="7.88671875" style="21" customWidth="1"/>
    <col min="4620" max="4620" width="10.5546875" style="21" customWidth="1"/>
    <col min="4621" max="4621" width="28.109375" style="21" customWidth="1"/>
    <col min="4622" max="4622" width="11.44140625" style="21" customWidth="1"/>
    <col min="4623" max="4623" width="7.33203125" style="21" customWidth="1"/>
    <col min="4624" max="4624" width="10.44140625" style="21" customWidth="1"/>
    <col min="4625" max="4625" width="27.44140625" style="21" customWidth="1"/>
    <col min="4626" max="4626" width="10.33203125" style="21" customWidth="1"/>
    <col min="4627" max="4627" width="8.33203125" style="21" customWidth="1"/>
    <col min="4628" max="4629" width="8.109375" style="21" customWidth="1"/>
    <col min="4630" max="4866" width="9.109375" style="21"/>
    <col min="4867" max="4867" width="11.33203125" style="21" customWidth="1"/>
    <col min="4868" max="4868" width="30" style="21" customWidth="1"/>
    <col min="4869" max="4869" width="11.109375" style="21" customWidth="1"/>
    <col min="4870" max="4871" width="6.5546875" style="21" customWidth="1"/>
    <col min="4872" max="4872" width="9.109375" style="21"/>
    <col min="4873" max="4873" width="8" style="21" customWidth="1"/>
    <col min="4874" max="4874" width="9.109375" style="21"/>
    <col min="4875" max="4875" width="7.88671875" style="21" customWidth="1"/>
    <col min="4876" max="4876" width="10.5546875" style="21" customWidth="1"/>
    <col min="4877" max="4877" width="28.109375" style="21" customWidth="1"/>
    <col min="4878" max="4878" width="11.44140625" style="21" customWidth="1"/>
    <col min="4879" max="4879" width="7.33203125" style="21" customWidth="1"/>
    <col min="4880" max="4880" width="10.44140625" style="21" customWidth="1"/>
    <col min="4881" max="4881" width="27.44140625" style="21" customWidth="1"/>
    <col min="4882" max="4882" width="10.33203125" style="21" customWidth="1"/>
    <col min="4883" max="4883" width="8.33203125" style="21" customWidth="1"/>
    <col min="4884" max="4885" width="8.109375" style="21" customWidth="1"/>
    <col min="4886" max="5122" width="9.109375" style="21"/>
    <col min="5123" max="5123" width="11.33203125" style="21" customWidth="1"/>
    <col min="5124" max="5124" width="30" style="21" customWidth="1"/>
    <col min="5125" max="5125" width="11.109375" style="21" customWidth="1"/>
    <col min="5126" max="5127" width="6.5546875" style="21" customWidth="1"/>
    <col min="5128" max="5128" width="9.109375" style="21"/>
    <col min="5129" max="5129" width="8" style="21" customWidth="1"/>
    <col min="5130" max="5130" width="9.109375" style="21"/>
    <col min="5131" max="5131" width="7.88671875" style="21" customWidth="1"/>
    <col min="5132" max="5132" width="10.5546875" style="21" customWidth="1"/>
    <col min="5133" max="5133" width="28.109375" style="21" customWidth="1"/>
    <col min="5134" max="5134" width="11.44140625" style="21" customWidth="1"/>
    <col min="5135" max="5135" width="7.33203125" style="21" customWidth="1"/>
    <col min="5136" max="5136" width="10.44140625" style="21" customWidth="1"/>
    <col min="5137" max="5137" width="27.44140625" style="21" customWidth="1"/>
    <col min="5138" max="5138" width="10.33203125" style="21" customWidth="1"/>
    <col min="5139" max="5139" width="8.33203125" style="21" customWidth="1"/>
    <col min="5140" max="5141" width="8.109375" style="21" customWidth="1"/>
    <col min="5142" max="5378" width="9.109375" style="21"/>
    <col min="5379" max="5379" width="11.33203125" style="21" customWidth="1"/>
    <col min="5380" max="5380" width="30" style="21" customWidth="1"/>
    <col min="5381" max="5381" width="11.109375" style="21" customWidth="1"/>
    <col min="5382" max="5383" width="6.5546875" style="21" customWidth="1"/>
    <col min="5384" max="5384" width="9.109375" style="21"/>
    <col min="5385" max="5385" width="8" style="21" customWidth="1"/>
    <col min="5386" max="5386" width="9.109375" style="21"/>
    <col min="5387" max="5387" width="7.88671875" style="21" customWidth="1"/>
    <col min="5388" max="5388" width="10.5546875" style="21" customWidth="1"/>
    <col min="5389" max="5389" width="28.109375" style="21" customWidth="1"/>
    <col min="5390" max="5390" width="11.44140625" style="21" customWidth="1"/>
    <col min="5391" max="5391" width="7.33203125" style="21" customWidth="1"/>
    <col min="5392" max="5392" width="10.44140625" style="21" customWidth="1"/>
    <col min="5393" max="5393" width="27.44140625" style="21" customWidth="1"/>
    <col min="5394" max="5394" width="10.33203125" style="21" customWidth="1"/>
    <col min="5395" max="5395" width="8.33203125" style="21" customWidth="1"/>
    <col min="5396" max="5397" width="8.109375" style="21" customWidth="1"/>
    <col min="5398" max="5634" width="9.109375" style="21"/>
    <col min="5635" max="5635" width="11.33203125" style="21" customWidth="1"/>
    <col min="5636" max="5636" width="30" style="21" customWidth="1"/>
    <col min="5637" max="5637" width="11.109375" style="21" customWidth="1"/>
    <col min="5638" max="5639" width="6.5546875" style="21" customWidth="1"/>
    <col min="5640" max="5640" width="9.109375" style="21"/>
    <col min="5641" max="5641" width="8" style="21" customWidth="1"/>
    <col min="5642" max="5642" width="9.109375" style="21"/>
    <col min="5643" max="5643" width="7.88671875" style="21" customWidth="1"/>
    <col min="5644" max="5644" width="10.5546875" style="21" customWidth="1"/>
    <col min="5645" max="5645" width="28.109375" style="21" customWidth="1"/>
    <col min="5646" max="5646" width="11.44140625" style="21" customWidth="1"/>
    <col min="5647" max="5647" width="7.33203125" style="21" customWidth="1"/>
    <col min="5648" max="5648" width="10.44140625" style="21" customWidth="1"/>
    <col min="5649" max="5649" width="27.44140625" style="21" customWidth="1"/>
    <col min="5650" max="5650" width="10.33203125" style="21" customWidth="1"/>
    <col min="5651" max="5651" width="8.33203125" style="21" customWidth="1"/>
    <col min="5652" max="5653" width="8.109375" style="21" customWidth="1"/>
    <col min="5654" max="5890" width="9.109375" style="21"/>
    <col min="5891" max="5891" width="11.33203125" style="21" customWidth="1"/>
    <col min="5892" max="5892" width="30" style="21" customWidth="1"/>
    <col min="5893" max="5893" width="11.109375" style="21" customWidth="1"/>
    <col min="5894" max="5895" width="6.5546875" style="21" customWidth="1"/>
    <col min="5896" max="5896" width="9.109375" style="21"/>
    <col min="5897" max="5897" width="8" style="21" customWidth="1"/>
    <col min="5898" max="5898" width="9.109375" style="21"/>
    <col min="5899" max="5899" width="7.88671875" style="21" customWidth="1"/>
    <col min="5900" max="5900" width="10.5546875" style="21" customWidth="1"/>
    <col min="5901" max="5901" width="28.109375" style="21" customWidth="1"/>
    <col min="5902" max="5902" width="11.44140625" style="21" customWidth="1"/>
    <col min="5903" max="5903" width="7.33203125" style="21" customWidth="1"/>
    <col min="5904" max="5904" width="10.44140625" style="21" customWidth="1"/>
    <col min="5905" max="5905" width="27.44140625" style="21" customWidth="1"/>
    <col min="5906" max="5906" width="10.33203125" style="21" customWidth="1"/>
    <col min="5907" max="5907" width="8.33203125" style="21" customWidth="1"/>
    <col min="5908" max="5909" width="8.109375" style="21" customWidth="1"/>
    <col min="5910" max="6146" width="9.109375" style="21"/>
    <col min="6147" max="6147" width="11.33203125" style="21" customWidth="1"/>
    <col min="6148" max="6148" width="30" style="21" customWidth="1"/>
    <col min="6149" max="6149" width="11.109375" style="21" customWidth="1"/>
    <col min="6150" max="6151" width="6.5546875" style="21" customWidth="1"/>
    <col min="6152" max="6152" width="9.109375" style="21"/>
    <col min="6153" max="6153" width="8" style="21" customWidth="1"/>
    <col min="6154" max="6154" width="9.109375" style="21"/>
    <col min="6155" max="6155" width="7.88671875" style="21" customWidth="1"/>
    <col min="6156" max="6156" width="10.5546875" style="21" customWidth="1"/>
    <col min="6157" max="6157" width="28.109375" style="21" customWidth="1"/>
    <col min="6158" max="6158" width="11.44140625" style="21" customWidth="1"/>
    <col min="6159" max="6159" width="7.33203125" style="21" customWidth="1"/>
    <col min="6160" max="6160" width="10.44140625" style="21" customWidth="1"/>
    <col min="6161" max="6161" width="27.44140625" style="21" customWidth="1"/>
    <col min="6162" max="6162" width="10.33203125" style="21" customWidth="1"/>
    <col min="6163" max="6163" width="8.33203125" style="21" customWidth="1"/>
    <col min="6164" max="6165" width="8.109375" style="21" customWidth="1"/>
    <col min="6166" max="6402" width="9.109375" style="21"/>
    <col min="6403" max="6403" width="11.33203125" style="21" customWidth="1"/>
    <col min="6404" max="6404" width="30" style="21" customWidth="1"/>
    <col min="6405" max="6405" width="11.109375" style="21" customWidth="1"/>
    <col min="6406" max="6407" width="6.5546875" style="21" customWidth="1"/>
    <col min="6408" max="6408" width="9.109375" style="21"/>
    <col min="6409" max="6409" width="8" style="21" customWidth="1"/>
    <col min="6410" max="6410" width="9.109375" style="21"/>
    <col min="6411" max="6411" width="7.88671875" style="21" customWidth="1"/>
    <col min="6412" max="6412" width="10.5546875" style="21" customWidth="1"/>
    <col min="6413" max="6413" width="28.109375" style="21" customWidth="1"/>
    <col min="6414" max="6414" width="11.44140625" style="21" customWidth="1"/>
    <col min="6415" max="6415" width="7.33203125" style="21" customWidth="1"/>
    <col min="6416" max="6416" width="10.44140625" style="21" customWidth="1"/>
    <col min="6417" max="6417" width="27.44140625" style="21" customWidth="1"/>
    <col min="6418" max="6418" width="10.33203125" style="21" customWidth="1"/>
    <col min="6419" max="6419" width="8.33203125" style="21" customWidth="1"/>
    <col min="6420" max="6421" width="8.109375" style="21" customWidth="1"/>
    <col min="6422" max="6658" width="9.109375" style="21"/>
    <col min="6659" max="6659" width="11.33203125" style="21" customWidth="1"/>
    <col min="6660" max="6660" width="30" style="21" customWidth="1"/>
    <col min="6661" max="6661" width="11.109375" style="21" customWidth="1"/>
    <col min="6662" max="6663" width="6.5546875" style="21" customWidth="1"/>
    <col min="6664" max="6664" width="9.109375" style="21"/>
    <col min="6665" max="6665" width="8" style="21" customWidth="1"/>
    <col min="6666" max="6666" width="9.109375" style="21"/>
    <col min="6667" max="6667" width="7.88671875" style="21" customWidth="1"/>
    <col min="6668" max="6668" width="10.5546875" style="21" customWidth="1"/>
    <col min="6669" max="6669" width="28.109375" style="21" customWidth="1"/>
    <col min="6670" max="6670" width="11.44140625" style="21" customWidth="1"/>
    <col min="6671" max="6671" width="7.33203125" style="21" customWidth="1"/>
    <col min="6672" max="6672" width="10.44140625" style="21" customWidth="1"/>
    <col min="6673" max="6673" width="27.44140625" style="21" customWidth="1"/>
    <col min="6674" max="6674" width="10.33203125" style="21" customWidth="1"/>
    <col min="6675" max="6675" width="8.33203125" style="21" customWidth="1"/>
    <col min="6676" max="6677" width="8.109375" style="21" customWidth="1"/>
    <col min="6678" max="6914" width="9.109375" style="21"/>
    <col min="6915" max="6915" width="11.33203125" style="21" customWidth="1"/>
    <col min="6916" max="6916" width="30" style="21" customWidth="1"/>
    <col min="6917" max="6917" width="11.109375" style="21" customWidth="1"/>
    <col min="6918" max="6919" width="6.5546875" style="21" customWidth="1"/>
    <col min="6920" max="6920" width="9.109375" style="21"/>
    <col min="6921" max="6921" width="8" style="21" customWidth="1"/>
    <col min="6922" max="6922" width="9.109375" style="21"/>
    <col min="6923" max="6923" width="7.88671875" style="21" customWidth="1"/>
    <col min="6924" max="6924" width="10.5546875" style="21" customWidth="1"/>
    <col min="6925" max="6925" width="28.109375" style="21" customWidth="1"/>
    <col min="6926" max="6926" width="11.44140625" style="21" customWidth="1"/>
    <col min="6927" max="6927" width="7.33203125" style="21" customWidth="1"/>
    <col min="6928" max="6928" width="10.44140625" style="21" customWidth="1"/>
    <col min="6929" max="6929" width="27.44140625" style="21" customWidth="1"/>
    <col min="6930" max="6930" width="10.33203125" style="21" customWidth="1"/>
    <col min="6931" max="6931" width="8.33203125" style="21" customWidth="1"/>
    <col min="6932" max="6933" width="8.109375" style="21" customWidth="1"/>
    <col min="6934" max="7170" width="9.109375" style="21"/>
    <col min="7171" max="7171" width="11.33203125" style="21" customWidth="1"/>
    <col min="7172" max="7172" width="30" style="21" customWidth="1"/>
    <col min="7173" max="7173" width="11.109375" style="21" customWidth="1"/>
    <col min="7174" max="7175" width="6.5546875" style="21" customWidth="1"/>
    <col min="7176" max="7176" width="9.109375" style="21"/>
    <col min="7177" max="7177" width="8" style="21" customWidth="1"/>
    <col min="7178" max="7178" width="9.109375" style="21"/>
    <col min="7179" max="7179" width="7.88671875" style="21" customWidth="1"/>
    <col min="7180" max="7180" width="10.5546875" style="21" customWidth="1"/>
    <col min="7181" max="7181" width="28.109375" style="21" customWidth="1"/>
    <col min="7182" max="7182" width="11.44140625" style="21" customWidth="1"/>
    <col min="7183" max="7183" width="7.33203125" style="21" customWidth="1"/>
    <col min="7184" max="7184" width="10.44140625" style="21" customWidth="1"/>
    <col min="7185" max="7185" width="27.44140625" style="21" customWidth="1"/>
    <col min="7186" max="7186" width="10.33203125" style="21" customWidth="1"/>
    <col min="7187" max="7187" width="8.33203125" style="21" customWidth="1"/>
    <col min="7188" max="7189" width="8.109375" style="21" customWidth="1"/>
    <col min="7190" max="7426" width="9.109375" style="21"/>
    <col min="7427" max="7427" width="11.33203125" style="21" customWidth="1"/>
    <col min="7428" max="7428" width="30" style="21" customWidth="1"/>
    <col min="7429" max="7429" width="11.109375" style="21" customWidth="1"/>
    <col min="7430" max="7431" width="6.5546875" style="21" customWidth="1"/>
    <col min="7432" max="7432" width="9.109375" style="21"/>
    <col min="7433" max="7433" width="8" style="21" customWidth="1"/>
    <col min="7434" max="7434" width="9.109375" style="21"/>
    <col min="7435" max="7435" width="7.88671875" style="21" customWidth="1"/>
    <col min="7436" max="7436" width="10.5546875" style="21" customWidth="1"/>
    <col min="7437" max="7437" width="28.109375" style="21" customWidth="1"/>
    <col min="7438" max="7438" width="11.44140625" style="21" customWidth="1"/>
    <col min="7439" max="7439" width="7.33203125" style="21" customWidth="1"/>
    <col min="7440" max="7440" width="10.44140625" style="21" customWidth="1"/>
    <col min="7441" max="7441" width="27.44140625" style="21" customWidth="1"/>
    <col min="7442" max="7442" width="10.33203125" style="21" customWidth="1"/>
    <col min="7443" max="7443" width="8.33203125" style="21" customWidth="1"/>
    <col min="7444" max="7445" width="8.109375" style="21" customWidth="1"/>
    <col min="7446" max="7682" width="9.109375" style="21"/>
    <col min="7683" max="7683" width="11.33203125" style="21" customWidth="1"/>
    <col min="7684" max="7684" width="30" style="21" customWidth="1"/>
    <col min="7685" max="7685" width="11.109375" style="21" customWidth="1"/>
    <col min="7686" max="7687" width="6.5546875" style="21" customWidth="1"/>
    <col min="7688" max="7688" width="9.109375" style="21"/>
    <col min="7689" max="7689" width="8" style="21" customWidth="1"/>
    <col min="7690" max="7690" width="9.109375" style="21"/>
    <col min="7691" max="7691" width="7.88671875" style="21" customWidth="1"/>
    <col min="7692" max="7692" width="10.5546875" style="21" customWidth="1"/>
    <col min="7693" max="7693" width="28.109375" style="21" customWidth="1"/>
    <col min="7694" max="7694" width="11.44140625" style="21" customWidth="1"/>
    <col min="7695" max="7695" width="7.33203125" style="21" customWidth="1"/>
    <col min="7696" max="7696" width="10.44140625" style="21" customWidth="1"/>
    <col min="7697" max="7697" width="27.44140625" style="21" customWidth="1"/>
    <col min="7698" max="7698" width="10.33203125" style="21" customWidth="1"/>
    <col min="7699" max="7699" width="8.33203125" style="21" customWidth="1"/>
    <col min="7700" max="7701" width="8.109375" style="21" customWidth="1"/>
    <col min="7702" max="7938" width="9.109375" style="21"/>
    <col min="7939" max="7939" width="11.33203125" style="21" customWidth="1"/>
    <col min="7940" max="7940" width="30" style="21" customWidth="1"/>
    <col min="7941" max="7941" width="11.109375" style="21" customWidth="1"/>
    <col min="7942" max="7943" width="6.5546875" style="21" customWidth="1"/>
    <col min="7944" max="7944" width="9.109375" style="21"/>
    <col min="7945" max="7945" width="8" style="21" customWidth="1"/>
    <col min="7946" max="7946" width="9.109375" style="21"/>
    <col min="7947" max="7947" width="7.88671875" style="21" customWidth="1"/>
    <col min="7948" max="7948" width="10.5546875" style="21" customWidth="1"/>
    <col min="7949" max="7949" width="28.109375" style="21" customWidth="1"/>
    <col min="7950" max="7950" width="11.44140625" style="21" customWidth="1"/>
    <col min="7951" max="7951" width="7.33203125" style="21" customWidth="1"/>
    <col min="7952" max="7952" width="10.44140625" style="21" customWidth="1"/>
    <col min="7953" max="7953" width="27.44140625" style="21" customWidth="1"/>
    <col min="7954" max="7954" width="10.33203125" style="21" customWidth="1"/>
    <col min="7955" max="7955" width="8.33203125" style="21" customWidth="1"/>
    <col min="7956" max="7957" width="8.109375" style="21" customWidth="1"/>
    <col min="7958" max="8194" width="9.109375" style="21"/>
    <col min="8195" max="8195" width="11.33203125" style="21" customWidth="1"/>
    <col min="8196" max="8196" width="30" style="21" customWidth="1"/>
    <col min="8197" max="8197" width="11.109375" style="21" customWidth="1"/>
    <col min="8198" max="8199" width="6.5546875" style="21" customWidth="1"/>
    <col min="8200" max="8200" width="9.109375" style="21"/>
    <col min="8201" max="8201" width="8" style="21" customWidth="1"/>
    <col min="8202" max="8202" width="9.109375" style="21"/>
    <col min="8203" max="8203" width="7.88671875" style="21" customWidth="1"/>
    <col min="8204" max="8204" width="10.5546875" style="21" customWidth="1"/>
    <col min="8205" max="8205" width="28.109375" style="21" customWidth="1"/>
    <col min="8206" max="8206" width="11.44140625" style="21" customWidth="1"/>
    <col min="8207" max="8207" width="7.33203125" style="21" customWidth="1"/>
    <col min="8208" max="8208" width="10.44140625" style="21" customWidth="1"/>
    <col min="8209" max="8209" width="27.44140625" style="21" customWidth="1"/>
    <col min="8210" max="8210" width="10.33203125" style="21" customWidth="1"/>
    <col min="8211" max="8211" width="8.33203125" style="21" customWidth="1"/>
    <col min="8212" max="8213" width="8.109375" style="21" customWidth="1"/>
    <col min="8214" max="8450" width="9.109375" style="21"/>
    <col min="8451" max="8451" width="11.33203125" style="21" customWidth="1"/>
    <col min="8452" max="8452" width="30" style="21" customWidth="1"/>
    <col min="8453" max="8453" width="11.109375" style="21" customWidth="1"/>
    <col min="8454" max="8455" width="6.5546875" style="21" customWidth="1"/>
    <col min="8456" max="8456" width="9.109375" style="21"/>
    <col min="8457" max="8457" width="8" style="21" customWidth="1"/>
    <col min="8458" max="8458" width="9.109375" style="21"/>
    <col min="8459" max="8459" width="7.88671875" style="21" customWidth="1"/>
    <col min="8460" max="8460" width="10.5546875" style="21" customWidth="1"/>
    <col min="8461" max="8461" width="28.109375" style="21" customWidth="1"/>
    <col min="8462" max="8462" width="11.44140625" style="21" customWidth="1"/>
    <col min="8463" max="8463" width="7.33203125" style="21" customWidth="1"/>
    <col min="8464" max="8464" width="10.44140625" style="21" customWidth="1"/>
    <col min="8465" max="8465" width="27.44140625" style="21" customWidth="1"/>
    <col min="8466" max="8466" width="10.33203125" style="21" customWidth="1"/>
    <col min="8467" max="8467" width="8.33203125" style="21" customWidth="1"/>
    <col min="8468" max="8469" width="8.109375" style="21" customWidth="1"/>
    <col min="8470" max="8706" width="9.109375" style="21"/>
    <col min="8707" max="8707" width="11.33203125" style="21" customWidth="1"/>
    <col min="8708" max="8708" width="30" style="21" customWidth="1"/>
    <col min="8709" max="8709" width="11.109375" style="21" customWidth="1"/>
    <col min="8710" max="8711" width="6.5546875" style="21" customWidth="1"/>
    <col min="8712" max="8712" width="9.109375" style="21"/>
    <col min="8713" max="8713" width="8" style="21" customWidth="1"/>
    <col min="8714" max="8714" width="9.109375" style="21"/>
    <col min="8715" max="8715" width="7.88671875" style="21" customWidth="1"/>
    <col min="8716" max="8716" width="10.5546875" style="21" customWidth="1"/>
    <col min="8717" max="8717" width="28.109375" style="21" customWidth="1"/>
    <col min="8718" max="8718" width="11.44140625" style="21" customWidth="1"/>
    <col min="8719" max="8719" width="7.33203125" style="21" customWidth="1"/>
    <col min="8720" max="8720" width="10.44140625" style="21" customWidth="1"/>
    <col min="8721" max="8721" width="27.44140625" style="21" customWidth="1"/>
    <col min="8722" max="8722" width="10.33203125" style="21" customWidth="1"/>
    <col min="8723" max="8723" width="8.33203125" style="21" customWidth="1"/>
    <col min="8724" max="8725" width="8.109375" style="21" customWidth="1"/>
    <col min="8726" max="8962" width="9.109375" style="21"/>
    <col min="8963" max="8963" width="11.33203125" style="21" customWidth="1"/>
    <col min="8964" max="8964" width="30" style="21" customWidth="1"/>
    <col min="8965" max="8965" width="11.109375" style="21" customWidth="1"/>
    <col min="8966" max="8967" width="6.5546875" style="21" customWidth="1"/>
    <col min="8968" max="8968" width="9.109375" style="21"/>
    <col min="8969" max="8969" width="8" style="21" customWidth="1"/>
    <col min="8970" max="8970" width="9.109375" style="21"/>
    <col min="8971" max="8971" width="7.88671875" style="21" customWidth="1"/>
    <col min="8972" max="8972" width="10.5546875" style="21" customWidth="1"/>
    <col min="8973" max="8973" width="28.109375" style="21" customWidth="1"/>
    <col min="8974" max="8974" width="11.44140625" style="21" customWidth="1"/>
    <col min="8975" max="8975" width="7.33203125" style="21" customWidth="1"/>
    <col min="8976" max="8976" width="10.44140625" style="21" customWidth="1"/>
    <col min="8977" max="8977" width="27.44140625" style="21" customWidth="1"/>
    <col min="8978" max="8978" width="10.33203125" style="21" customWidth="1"/>
    <col min="8979" max="8979" width="8.33203125" style="21" customWidth="1"/>
    <col min="8980" max="8981" width="8.109375" style="21" customWidth="1"/>
    <col min="8982" max="9218" width="9.109375" style="21"/>
    <col min="9219" max="9219" width="11.33203125" style="21" customWidth="1"/>
    <col min="9220" max="9220" width="30" style="21" customWidth="1"/>
    <col min="9221" max="9221" width="11.109375" style="21" customWidth="1"/>
    <col min="9222" max="9223" width="6.5546875" style="21" customWidth="1"/>
    <col min="9224" max="9224" width="9.109375" style="21"/>
    <col min="9225" max="9225" width="8" style="21" customWidth="1"/>
    <col min="9226" max="9226" width="9.109375" style="21"/>
    <col min="9227" max="9227" width="7.88671875" style="21" customWidth="1"/>
    <col min="9228" max="9228" width="10.5546875" style="21" customWidth="1"/>
    <col min="9229" max="9229" width="28.109375" style="21" customWidth="1"/>
    <col min="9230" max="9230" width="11.44140625" style="21" customWidth="1"/>
    <col min="9231" max="9231" width="7.33203125" style="21" customWidth="1"/>
    <col min="9232" max="9232" width="10.44140625" style="21" customWidth="1"/>
    <col min="9233" max="9233" width="27.44140625" style="21" customWidth="1"/>
    <col min="9234" max="9234" width="10.33203125" style="21" customWidth="1"/>
    <col min="9235" max="9235" width="8.33203125" style="21" customWidth="1"/>
    <col min="9236" max="9237" width="8.109375" style="21" customWidth="1"/>
    <col min="9238" max="9474" width="9.109375" style="21"/>
    <col min="9475" max="9475" width="11.33203125" style="21" customWidth="1"/>
    <col min="9476" max="9476" width="30" style="21" customWidth="1"/>
    <col min="9477" max="9477" width="11.109375" style="21" customWidth="1"/>
    <col min="9478" max="9479" width="6.5546875" style="21" customWidth="1"/>
    <col min="9480" max="9480" width="9.109375" style="21"/>
    <col min="9481" max="9481" width="8" style="21" customWidth="1"/>
    <col min="9482" max="9482" width="9.109375" style="21"/>
    <col min="9483" max="9483" width="7.88671875" style="21" customWidth="1"/>
    <col min="9484" max="9484" width="10.5546875" style="21" customWidth="1"/>
    <col min="9485" max="9485" width="28.109375" style="21" customWidth="1"/>
    <col min="9486" max="9486" width="11.44140625" style="21" customWidth="1"/>
    <col min="9487" max="9487" width="7.33203125" style="21" customWidth="1"/>
    <col min="9488" max="9488" width="10.44140625" style="21" customWidth="1"/>
    <col min="9489" max="9489" width="27.44140625" style="21" customWidth="1"/>
    <col min="9490" max="9490" width="10.33203125" style="21" customWidth="1"/>
    <col min="9491" max="9491" width="8.33203125" style="21" customWidth="1"/>
    <col min="9492" max="9493" width="8.109375" style="21" customWidth="1"/>
    <col min="9494" max="9730" width="9.109375" style="21"/>
    <col min="9731" max="9731" width="11.33203125" style="21" customWidth="1"/>
    <col min="9732" max="9732" width="30" style="21" customWidth="1"/>
    <col min="9733" max="9733" width="11.109375" style="21" customWidth="1"/>
    <col min="9734" max="9735" width="6.5546875" style="21" customWidth="1"/>
    <col min="9736" max="9736" width="9.109375" style="21"/>
    <col min="9737" max="9737" width="8" style="21" customWidth="1"/>
    <col min="9738" max="9738" width="9.109375" style="21"/>
    <col min="9739" max="9739" width="7.88671875" style="21" customWidth="1"/>
    <col min="9740" max="9740" width="10.5546875" style="21" customWidth="1"/>
    <col min="9741" max="9741" width="28.109375" style="21" customWidth="1"/>
    <col min="9742" max="9742" width="11.44140625" style="21" customWidth="1"/>
    <col min="9743" max="9743" width="7.33203125" style="21" customWidth="1"/>
    <col min="9744" max="9744" width="10.44140625" style="21" customWidth="1"/>
    <col min="9745" max="9745" width="27.44140625" style="21" customWidth="1"/>
    <col min="9746" max="9746" width="10.33203125" style="21" customWidth="1"/>
    <col min="9747" max="9747" width="8.33203125" style="21" customWidth="1"/>
    <col min="9748" max="9749" width="8.109375" style="21" customWidth="1"/>
    <col min="9750" max="9986" width="9.109375" style="21"/>
    <col min="9987" max="9987" width="11.33203125" style="21" customWidth="1"/>
    <col min="9988" max="9988" width="30" style="21" customWidth="1"/>
    <col min="9989" max="9989" width="11.109375" style="21" customWidth="1"/>
    <col min="9990" max="9991" width="6.5546875" style="21" customWidth="1"/>
    <col min="9992" max="9992" width="9.109375" style="21"/>
    <col min="9993" max="9993" width="8" style="21" customWidth="1"/>
    <col min="9994" max="9994" width="9.109375" style="21"/>
    <col min="9995" max="9995" width="7.88671875" style="21" customWidth="1"/>
    <col min="9996" max="9996" width="10.5546875" style="21" customWidth="1"/>
    <col min="9997" max="9997" width="28.109375" style="21" customWidth="1"/>
    <col min="9998" max="9998" width="11.44140625" style="21" customWidth="1"/>
    <col min="9999" max="9999" width="7.33203125" style="21" customWidth="1"/>
    <col min="10000" max="10000" width="10.44140625" style="21" customWidth="1"/>
    <col min="10001" max="10001" width="27.44140625" style="21" customWidth="1"/>
    <col min="10002" max="10002" width="10.33203125" style="21" customWidth="1"/>
    <col min="10003" max="10003" width="8.33203125" style="21" customWidth="1"/>
    <col min="10004" max="10005" width="8.109375" style="21" customWidth="1"/>
    <col min="10006" max="10242" width="9.109375" style="21"/>
    <col min="10243" max="10243" width="11.33203125" style="21" customWidth="1"/>
    <col min="10244" max="10244" width="30" style="21" customWidth="1"/>
    <col min="10245" max="10245" width="11.109375" style="21" customWidth="1"/>
    <col min="10246" max="10247" width="6.5546875" style="21" customWidth="1"/>
    <col min="10248" max="10248" width="9.109375" style="21"/>
    <col min="10249" max="10249" width="8" style="21" customWidth="1"/>
    <col min="10250" max="10250" width="9.109375" style="21"/>
    <col min="10251" max="10251" width="7.88671875" style="21" customWidth="1"/>
    <col min="10252" max="10252" width="10.5546875" style="21" customWidth="1"/>
    <col min="10253" max="10253" width="28.109375" style="21" customWidth="1"/>
    <col min="10254" max="10254" width="11.44140625" style="21" customWidth="1"/>
    <col min="10255" max="10255" width="7.33203125" style="21" customWidth="1"/>
    <col min="10256" max="10256" width="10.44140625" style="21" customWidth="1"/>
    <col min="10257" max="10257" width="27.44140625" style="21" customWidth="1"/>
    <col min="10258" max="10258" width="10.33203125" style="21" customWidth="1"/>
    <col min="10259" max="10259" width="8.33203125" style="21" customWidth="1"/>
    <col min="10260" max="10261" width="8.109375" style="21" customWidth="1"/>
    <col min="10262" max="10498" width="9.109375" style="21"/>
    <col min="10499" max="10499" width="11.33203125" style="21" customWidth="1"/>
    <col min="10500" max="10500" width="30" style="21" customWidth="1"/>
    <col min="10501" max="10501" width="11.109375" style="21" customWidth="1"/>
    <col min="10502" max="10503" width="6.5546875" style="21" customWidth="1"/>
    <col min="10504" max="10504" width="9.109375" style="21"/>
    <col min="10505" max="10505" width="8" style="21" customWidth="1"/>
    <col min="10506" max="10506" width="9.109375" style="21"/>
    <col min="10507" max="10507" width="7.88671875" style="21" customWidth="1"/>
    <col min="10508" max="10508" width="10.5546875" style="21" customWidth="1"/>
    <col min="10509" max="10509" width="28.109375" style="21" customWidth="1"/>
    <col min="10510" max="10510" width="11.44140625" style="21" customWidth="1"/>
    <col min="10511" max="10511" width="7.33203125" style="21" customWidth="1"/>
    <col min="10512" max="10512" width="10.44140625" style="21" customWidth="1"/>
    <col min="10513" max="10513" width="27.44140625" style="21" customWidth="1"/>
    <col min="10514" max="10514" width="10.33203125" style="21" customWidth="1"/>
    <col min="10515" max="10515" width="8.33203125" style="21" customWidth="1"/>
    <col min="10516" max="10517" width="8.109375" style="21" customWidth="1"/>
    <col min="10518" max="10754" width="9.109375" style="21"/>
    <col min="10755" max="10755" width="11.33203125" style="21" customWidth="1"/>
    <col min="10756" max="10756" width="30" style="21" customWidth="1"/>
    <col min="10757" max="10757" width="11.109375" style="21" customWidth="1"/>
    <col min="10758" max="10759" width="6.5546875" style="21" customWidth="1"/>
    <col min="10760" max="10760" width="9.109375" style="21"/>
    <col min="10761" max="10761" width="8" style="21" customWidth="1"/>
    <col min="10762" max="10762" width="9.109375" style="21"/>
    <col min="10763" max="10763" width="7.88671875" style="21" customWidth="1"/>
    <col min="10764" max="10764" width="10.5546875" style="21" customWidth="1"/>
    <col min="10765" max="10765" width="28.109375" style="21" customWidth="1"/>
    <col min="10766" max="10766" width="11.44140625" style="21" customWidth="1"/>
    <col min="10767" max="10767" width="7.33203125" style="21" customWidth="1"/>
    <col min="10768" max="10768" width="10.44140625" style="21" customWidth="1"/>
    <col min="10769" max="10769" width="27.44140625" style="21" customWidth="1"/>
    <col min="10770" max="10770" width="10.33203125" style="21" customWidth="1"/>
    <col min="10771" max="10771" width="8.33203125" style="21" customWidth="1"/>
    <col min="10772" max="10773" width="8.109375" style="21" customWidth="1"/>
    <col min="10774" max="11010" width="9.109375" style="21"/>
    <col min="11011" max="11011" width="11.33203125" style="21" customWidth="1"/>
    <col min="11012" max="11012" width="30" style="21" customWidth="1"/>
    <col min="11013" max="11013" width="11.109375" style="21" customWidth="1"/>
    <col min="11014" max="11015" width="6.5546875" style="21" customWidth="1"/>
    <col min="11016" max="11016" width="9.109375" style="21"/>
    <col min="11017" max="11017" width="8" style="21" customWidth="1"/>
    <col min="11018" max="11018" width="9.109375" style="21"/>
    <col min="11019" max="11019" width="7.88671875" style="21" customWidth="1"/>
    <col min="11020" max="11020" width="10.5546875" style="21" customWidth="1"/>
    <col min="11021" max="11021" width="28.109375" style="21" customWidth="1"/>
    <col min="11022" max="11022" width="11.44140625" style="21" customWidth="1"/>
    <col min="11023" max="11023" width="7.33203125" style="21" customWidth="1"/>
    <col min="11024" max="11024" width="10.44140625" style="21" customWidth="1"/>
    <col min="11025" max="11025" width="27.44140625" style="21" customWidth="1"/>
    <col min="11026" max="11026" width="10.33203125" style="21" customWidth="1"/>
    <col min="11027" max="11027" width="8.33203125" style="21" customWidth="1"/>
    <col min="11028" max="11029" width="8.109375" style="21" customWidth="1"/>
    <col min="11030" max="11266" width="9.109375" style="21"/>
    <col min="11267" max="11267" width="11.33203125" style="21" customWidth="1"/>
    <col min="11268" max="11268" width="30" style="21" customWidth="1"/>
    <col min="11269" max="11269" width="11.109375" style="21" customWidth="1"/>
    <col min="11270" max="11271" width="6.5546875" style="21" customWidth="1"/>
    <col min="11272" max="11272" width="9.109375" style="21"/>
    <col min="11273" max="11273" width="8" style="21" customWidth="1"/>
    <col min="11274" max="11274" width="9.109375" style="21"/>
    <col min="11275" max="11275" width="7.88671875" style="21" customWidth="1"/>
    <col min="11276" max="11276" width="10.5546875" style="21" customWidth="1"/>
    <col min="11277" max="11277" width="28.109375" style="21" customWidth="1"/>
    <col min="11278" max="11278" width="11.44140625" style="21" customWidth="1"/>
    <col min="11279" max="11279" width="7.33203125" style="21" customWidth="1"/>
    <col min="11280" max="11280" width="10.44140625" style="21" customWidth="1"/>
    <col min="11281" max="11281" width="27.44140625" style="21" customWidth="1"/>
    <col min="11282" max="11282" width="10.33203125" style="21" customWidth="1"/>
    <col min="11283" max="11283" width="8.33203125" style="21" customWidth="1"/>
    <col min="11284" max="11285" width="8.109375" style="21" customWidth="1"/>
    <col min="11286" max="11522" width="9.109375" style="21"/>
    <col min="11523" max="11523" width="11.33203125" style="21" customWidth="1"/>
    <col min="11524" max="11524" width="30" style="21" customWidth="1"/>
    <col min="11525" max="11525" width="11.109375" style="21" customWidth="1"/>
    <col min="11526" max="11527" width="6.5546875" style="21" customWidth="1"/>
    <col min="11528" max="11528" width="9.109375" style="21"/>
    <col min="11529" max="11529" width="8" style="21" customWidth="1"/>
    <col min="11530" max="11530" width="9.109375" style="21"/>
    <col min="11531" max="11531" width="7.88671875" style="21" customWidth="1"/>
    <col min="11532" max="11532" width="10.5546875" style="21" customWidth="1"/>
    <col min="11533" max="11533" width="28.109375" style="21" customWidth="1"/>
    <col min="11534" max="11534" width="11.44140625" style="21" customWidth="1"/>
    <col min="11535" max="11535" width="7.33203125" style="21" customWidth="1"/>
    <col min="11536" max="11536" width="10.44140625" style="21" customWidth="1"/>
    <col min="11537" max="11537" width="27.44140625" style="21" customWidth="1"/>
    <col min="11538" max="11538" width="10.33203125" style="21" customWidth="1"/>
    <col min="11539" max="11539" width="8.33203125" style="21" customWidth="1"/>
    <col min="11540" max="11541" width="8.109375" style="21" customWidth="1"/>
    <col min="11542" max="11778" width="9.109375" style="21"/>
    <col min="11779" max="11779" width="11.33203125" style="21" customWidth="1"/>
    <col min="11780" max="11780" width="30" style="21" customWidth="1"/>
    <col min="11781" max="11781" width="11.109375" style="21" customWidth="1"/>
    <col min="11782" max="11783" width="6.5546875" style="21" customWidth="1"/>
    <col min="11784" max="11784" width="9.109375" style="21"/>
    <col min="11785" max="11785" width="8" style="21" customWidth="1"/>
    <col min="11786" max="11786" width="9.109375" style="21"/>
    <col min="11787" max="11787" width="7.88671875" style="21" customWidth="1"/>
    <col min="11788" max="11788" width="10.5546875" style="21" customWidth="1"/>
    <col min="11789" max="11789" width="28.109375" style="21" customWidth="1"/>
    <col min="11790" max="11790" width="11.44140625" style="21" customWidth="1"/>
    <col min="11791" max="11791" width="7.33203125" style="21" customWidth="1"/>
    <col min="11792" max="11792" width="10.44140625" style="21" customWidth="1"/>
    <col min="11793" max="11793" width="27.44140625" style="21" customWidth="1"/>
    <col min="11794" max="11794" width="10.33203125" style="21" customWidth="1"/>
    <col min="11795" max="11795" width="8.33203125" style="21" customWidth="1"/>
    <col min="11796" max="11797" width="8.109375" style="21" customWidth="1"/>
    <col min="11798" max="12034" width="9.109375" style="21"/>
    <col min="12035" max="12035" width="11.33203125" style="21" customWidth="1"/>
    <col min="12036" max="12036" width="30" style="21" customWidth="1"/>
    <col min="12037" max="12037" width="11.109375" style="21" customWidth="1"/>
    <col min="12038" max="12039" width="6.5546875" style="21" customWidth="1"/>
    <col min="12040" max="12040" width="9.109375" style="21"/>
    <col min="12041" max="12041" width="8" style="21" customWidth="1"/>
    <col min="12042" max="12042" width="9.109375" style="21"/>
    <col min="12043" max="12043" width="7.88671875" style="21" customWidth="1"/>
    <col min="12044" max="12044" width="10.5546875" style="21" customWidth="1"/>
    <col min="12045" max="12045" width="28.109375" style="21" customWidth="1"/>
    <col min="12046" max="12046" width="11.44140625" style="21" customWidth="1"/>
    <col min="12047" max="12047" width="7.33203125" style="21" customWidth="1"/>
    <col min="12048" max="12048" width="10.44140625" style="21" customWidth="1"/>
    <col min="12049" max="12049" width="27.44140625" style="21" customWidth="1"/>
    <col min="12050" max="12050" width="10.33203125" style="21" customWidth="1"/>
    <col min="12051" max="12051" width="8.33203125" style="21" customWidth="1"/>
    <col min="12052" max="12053" width="8.109375" style="21" customWidth="1"/>
    <col min="12054" max="12290" width="9.109375" style="21"/>
    <col min="12291" max="12291" width="11.33203125" style="21" customWidth="1"/>
    <col min="12292" max="12292" width="30" style="21" customWidth="1"/>
    <col min="12293" max="12293" width="11.109375" style="21" customWidth="1"/>
    <col min="12294" max="12295" width="6.5546875" style="21" customWidth="1"/>
    <col min="12296" max="12296" width="9.109375" style="21"/>
    <col min="12297" max="12297" width="8" style="21" customWidth="1"/>
    <col min="12298" max="12298" width="9.109375" style="21"/>
    <col min="12299" max="12299" width="7.88671875" style="21" customWidth="1"/>
    <col min="12300" max="12300" width="10.5546875" style="21" customWidth="1"/>
    <col min="12301" max="12301" width="28.109375" style="21" customWidth="1"/>
    <col min="12302" max="12302" width="11.44140625" style="21" customWidth="1"/>
    <col min="12303" max="12303" width="7.33203125" style="21" customWidth="1"/>
    <col min="12304" max="12304" width="10.44140625" style="21" customWidth="1"/>
    <col min="12305" max="12305" width="27.44140625" style="21" customWidth="1"/>
    <col min="12306" max="12306" width="10.33203125" style="21" customWidth="1"/>
    <col min="12307" max="12307" width="8.33203125" style="21" customWidth="1"/>
    <col min="12308" max="12309" width="8.109375" style="21" customWidth="1"/>
    <col min="12310" max="12546" width="9.109375" style="21"/>
    <col min="12547" max="12547" width="11.33203125" style="21" customWidth="1"/>
    <col min="12548" max="12548" width="30" style="21" customWidth="1"/>
    <col min="12549" max="12549" width="11.109375" style="21" customWidth="1"/>
    <col min="12550" max="12551" width="6.5546875" style="21" customWidth="1"/>
    <col min="12552" max="12552" width="9.109375" style="21"/>
    <col min="12553" max="12553" width="8" style="21" customWidth="1"/>
    <col min="12554" max="12554" width="9.109375" style="21"/>
    <col min="12555" max="12555" width="7.88671875" style="21" customWidth="1"/>
    <col min="12556" max="12556" width="10.5546875" style="21" customWidth="1"/>
    <col min="12557" max="12557" width="28.109375" style="21" customWidth="1"/>
    <col min="12558" max="12558" width="11.44140625" style="21" customWidth="1"/>
    <col min="12559" max="12559" width="7.33203125" style="21" customWidth="1"/>
    <col min="12560" max="12560" width="10.44140625" style="21" customWidth="1"/>
    <col min="12561" max="12561" width="27.44140625" style="21" customWidth="1"/>
    <col min="12562" max="12562" width="10.33203125" style="21" customWidth="1"/>
    <col min="12563" max="12563" width="8.33203125" style="21" customWidth="1"/>
    <col min="12564" max="12565" width="8.109375" style="21" customWidth="1"/>
    <col min="12566" max="12802" width="9.109375" style="21"/>
    <col min="12803" max="12803" width="11.33203125" style="21" customWidth="1"/>
    <col min="12804" max="12804" width="30" style="21" customWidth="1"/>
    <col min="12805" max="12805" width="11.109375" style="21" customWidth="1"/>
    <col min="12806" max="12807" width="6.5546875" style="21" customWidth="1"/>
    <col min="12808" max="12808" width="9.109375" style="21"/>
    <col min="12809" max="12809" width="8" style="21" customWidth="1"/>
    <col min="12810" max="12810" width="9.109375" style="21"/>
    <col min="12811" max="12811" width="7.88671875" style="21" customWidth="1"/>
    <col min="12812" max="12812" width="10.5546875" style="21" customWidth="1"/>
    <col min="12813" max="12813" width="28.109375" style="21" customWidth="1"/>
    <col min="12814" max="12814" width="11.44140625" style="21" customWidth="1"/>
    <col min="12815" max="12815" width="7.33203125" style="21" customWidth="1"/>
    <col min="12816" max="12816" width="10.44140625" style="21" customWidth="1"/>
    <col min="12817" max="12817" width="27.44140625" style="21" customWidth="1"/>
    <col min="12818" max="12818" width="10.33203125" style="21" customWidth="1"/>
    <col min="12819" max="12819" width="8.33203125" style="21" customWidth="1"/>
    <col min="12820" max="12821" width="8.109375" style="21" customWidth="1"/>
    <col min="12822" max="13058" width="9.109375" style="21"/>
    <col min="13059" max="13059" width="11.33203125" style="21" customWidth="1"/>
    <col min="13060" max="13060" width="30" style="21" customWidth="1"/>
    <col min="13061" max="13061" width="11.109375" style="21" customWidth="1"/>
    <col min="13062" max="13063" width="6.5546875" style="21" customWidth="1"/>
    <col min="13064" max="13064" width="9.109375" style="21"/>
    <col min="13065" max="13065" width="8" style="21" customWidth="1"/>
    <col min="13066" max="13066" width="9.109375" style="21"/>
    <col min="13067" max="13067" width="7.88671875" style="21" customWidth="1"/>
    <col min="13068" max="13068" width="10.5546875" style="21" customWidth="1"/>
    <col min="13069" max="13069" width="28.109375" style="21" customWidth="1"/>
    <col min="13070" max="13070" width="11.44140625" style="21" customWidth="1"/>
    <col min="13071" max="13071" width="7.33203125" style="21" customWidth="1"/>
    <col min="13072" max="13072" width="10.44140625" style="21" customWidth="1"/>
    <col min="13073" max="13073" width="27.44140625" style="21" customWidth="1"/>
    <col min="13074" max="13074" width="10.33203125" style="21" customWidth="1"/>
    <col min="13075" max="13075" width="8.33203125" style="21" customWidth="1"/>
    <col min="13076" max="13077" width="8.109375" style="21" customWidth="1"/>
    <col min="13078" max="13314" width="9.109375" style="21"/>
    <col min="13315" max="13315" width="11.33203125" style="21" customWidth="1"/>
    <col min="13316" max="13316" width="30" style="21" customWidth="1"/>
    <col min="13317" max="13317" width="11.109375" style="21" customWidth="1"/>
    <col min="13318" max="13319" width="6.5546875" style="21" customWidth="1"/>
    <col min="13320" max="13320" width="9.109375" style="21"/>
    <col min="13321" max="13321" width="8" style="21" customWidth="1"/>
    <col min="13322" max="13322" width="9.109375" style="21"/>
    <col min="13323" max="13323" width="7.88671875" style="21" customWidth="1"/>
    <col min="13324" max="13324" width="10.5546875" style="21" customWidth="1"/>
    <col min="13325" max="13325" width="28.109375" style="21" customWidth="1"/>
    <col min="13326" max="13326" width="11.44140625" style="21" customWidth="1"/>
    <col min="13327" max="13327" width="7.33203125" style="21" customWidth="1"/>
    <col min="13328" max="13328" width="10.44140625" style="21" customWidth="1"/>
    <col min="13329" max="13329" width="27.44140625" style="21" customWidth="1"/>
    <col min="13330" max="13330" width="10.33203125" style="21" customWidth="1"/>
    <col min="13331" max="13331" width="8.33203125" style="21" customWidth="1"/>
    <col min="13332" max="13333" width="8.109375" style="21" customWidth="1"/>
    <col min="13334" max="13570" width="9.109375" style="21"/>
    <col min="13571" max="13571" width="11.33203125" style="21" customWidth="1"/>
    <col min="13572" max="13572" width="30" style="21" customWidth="1"/>
    <col min="13573" max="13573" width="11.109375" style="21" customWidth="1"/>
    <col min="13574" max="13575" width="6.5546875" style="21" customWidth="1"/>
    <col min="13576" max="13576" width="9.109375" style="21"/>
    <col min="13577" max="13577" width="8" style="21" customWidth="1"/>
    <col min="13578" max="13578" width="9.109375" style="21"/>
    <col min="13579" max="13579" width="7.88671875" style="21" customWidth="1"/>
    <col min="13580" max="13580" width="10.5546875" style="21" customWidth="1"/>
    <col min="13581" max="13581" width="28.109375" style="21" customWidth="1"/>
    <col min="13582" max="13582" width="11.44140625" style="21" customWidth="1"/>
    <col min="13583" max="13583" width="7.33203125" style="21" customWidth="1"/>
    <col min="13584" max="13584" width="10.44140625" style="21" customWidth="1"/>
    <col min="13585" max="13585" width="27.44140625" style="21" customWidth="1"/>
    <col min="13586" max="13586" width="10.33203125" style="21" customWidth="1"/>
    <col min="13587" max="13587" width="8.33203125" style="21" customWidth="1"/>
    <col min="13588" max="13589" width="8.109375" style="21" customWidth="1"/>
    <col min="13590" max="13826" width="9.109375" style="21"/>
    <col min="13827" max="13827" width="11.33203125" style="21" customWidth="1"/>
    <col min="13828" max="13828" width="30" style="21" customWidth="1"/>
    <col min="13829" max="13829" width="11.109375" style="21" customWidth="1"/>
    <col min="13830" max="13831" width="6.5546875" style="21" customWidth="1"/>
    <col min="13832" max="13832" width="9.109375" style="21"/>
    <col min="13833" max="13833" width="8" style="21" customWidth="1"/>
    <col min="13834" max="13834" width="9.109375" style="21"/>
    <col min="13835" max="13835" width="7.88671875" style="21" customWidth="1"/>
    <col min="13836" max="13836" width="10.5546875" style="21" customWidth="1"/>
    <col min="13837" max="13837" width="28.109375" style="21" customWidth="1"/>
    <col min="13838" max="13838" width="11.44140625" style="21" customWidth="1"/>
    <col min="13839" max="13839" width="7.33203125" style="21" customWidth="1"/>
    <col min="13840" max="13840" width="10.44140625" style="21" customWidth="1"/>
    <col min="13841" max="13841" width="27.44140625" style="21" customWidth="1"/>
    <col min="13842" max="13842" width="10.33203125" style="21" customWidth="1"/>
    <col min="13843" max="13843" width="8.33203125" style="21" customWidth="1"/>
    <col min="13844" max="13845" width="8.109375" style="21" customWidth="1"/>
    <col min="13846" max="14082" width="9.109375" style="21"/>
    <col min="14083" max="14083" width="11.33203125" style="21" customWidth="1"/>
    <col min="14084" max="14084" width="30" style="21" customWidth="1"/>
    <col min="14085" max="14085" width="11.109375" style="21" customWidth="1"/>
    <col min="14086" max="14087" width="6.5546875" style="21" customWidth="1"/>
    <col min="14088" max="14088" width="9.109375" style="21"/>
    <col min="14089" max="14089" width="8" style="21" customWidth="1"/>
    <col min="14090" max="14090" width="9.109375" style="21"/>
    <col min="14091" max="14091" width="7.88671875" style="21" customWidth="1"/>
    <col min="14092" max="14092" width="10.5546875" style="21" customWidth="1"/>
    <col min="14093" max="14093" width="28.109375" style="21" customWidth="1"/>
    <col min="14094" max="14094" width="11.44140625" style="21" customWidth="1"/>
    <col min="14095" max="14095" width="7.33203125" style="21" customWidth="1"/>
    <col min="14096" max="14096" width="10.44140625" style="21" customWidth="1"/>
    <col min="14097" max="14097" width="27.44140625" style="21" customWidth="1"/>
    <col min="14098" max="14098" width="10.33203125" style="21" customWidth="1"/>
    <col min="14099" max="14099" width="8.33203125" style="21" customWidth="1"/>
    <col min="14100" max="14101" width="8.109375" style="21" customWidth="1"/>
    <col min="14102" max="14338" width="9.109375" style="21"/>
    <col min="14339" max="14339" width="11.33203125" style="21" customWidth="1"/>
    <col min="14340" max="14340" width="30" style="21" customWidth="1"/>
    <col min="14341" max="14341" width="11.109375" style="21" customWidth="1"/>
    <col min="14342" max="14343" width="6.5546875" style="21" customWidth="1"/>
    <col min="14344" max="14344" width="9.109375" style="21"/>
    <col min="14345" max="14345" width="8" style="21" customWidth="1"/>
    <col min="14346" max="14346" width="9.109375" style="21"/>
    <col min="14347" max="14347" width="7.88671875" style="21" customWidth="1"/>
    <col min="14348" max="14348" width="10.5546875" style="21" customWidth="1"/>
    <col min="14349" max="14349" width="28.109375" style="21" customWidth="1"/>
    <col min="14350" max="14350" width="11.44140625" style="21" customWidth="1"/>
    <col min="14351" max="14351" width="7.33203125" style="21" customWidth="1"/>
    <col min="14352" max="14352" width="10.44140625" style="21" customWidth="1"/>
    <col min="14353" max="14353" width="27.44140625" style="21" customWidth="1"/>
    <col min="14354" max="14354" width="10.33203125" style="21" customWidth="1"/>
    <col min="14355" max="14355" width="8.33203125" style="21" customWidth="1"/>
    <col min="14356" max="14357" width="8.109375" style="21" customWidth="1"/>
    <col min="14358" max="14594" width="9.109375" style="21"/>
    <col min="14595" max="14595" width="11.33203125" style="21" customWidth="1"/>
    <col min="14596" max="14596" width="30" style="21" customWidth="1"/>
    <col min="14597" max="14597" width="11.109375" style="21" customWidth="1"/>
    <col min="14598" max="14599" width="6.5546875" style="21" customWidth="1"/>
    <col min="14600" max="14600" width="9.109375" style="21"/>
    <col min="14601" max="14601" width="8" style="21" customWidth="1"/>
    <col min="14602" max="14602" width="9.109375" style="21"/>
    <col min="14603" max="14603" width="7.88671875" style="21" customWidth="1"/>
    <col min="14604" max="14604" width="10.5546875" style="21" customWidth="1"/>
    <col min="14605" max="14605" width="28.109375" style="21" customWidth="1"/>
    <col min="14606" max="14606" width="11.44140625" style="21" customWidth="1"/>
    <col min="14607" max="14607" width="7.33203125" style="21" customWidth="1"/>
    <col min="14608" max="14608" width="10.44140625" style="21" customWidth="1"/>
    <col min="14609" max="14609" width="27.44140625" style="21" customWidth="1"/>
    <col min="14610" max="14610" width="10.33203125" style="21" customWidth="1"/>
    <col min="14611" max="14611" width="8.33203125" style="21" customWidth="1"/>
    <col min="14612" max="14613" width="8.109375" style="21" customWidth="1"/>
    <col min="14614" max="14850" width="9.109375" style="21"/>
    <col min="14851" max="14851" width="11.33203125" style="21" customWidth="1"/>
    <col min="14852" max="14852" width="30" style="21" customWidth="1"/>
    <col min="14853" max="14853" width="11.109375" style="21" customWidth="1"/>
    <col min="14854" max="14855" width="6.5546875" style="21" customWidth="1"/>
    <col min="14856" max="14856" width="9.109375" style="21"/>
    <col min="14857" max="14857" width="8" style="21" customWidth="1"/>
    <col min="14858" max="14858" width="9.109375" style="21"/>
    <col min="14859" max="14859" width="7.88671875" style="21" customWidth="1"/>
    <col min="14860" max="14860" width="10.5546875" style="21" customWidth="1"/>
    <col min="14861" max="14861" width="28.109375" style="21" customWidth="1"/>
    <col min="14862" max="14862" width="11.44140625" style="21" customWidth="1"/>
    <col min="14863" max="14863" width="7.33203125" style="21" customWidth="1"/>
    <col min="14864" max="14864" width="10.44140625" style="21" customWidth="1"/>
    <col min="14865" max="14865" width="27.44140625" style="21" customWidth="1"/>
    <col min="14866" max="14866" width="10.33203125" style="21" customWidth="1"/>
    <col min="14867" max="14867" width="8.33203125" style="21" customWidth="1"/>
    <col min="14868" max="14869" width="8.109375" style="21" customWidth="1"/>
    <col min="14870" max="15106" width="9.109375" style="21"/>
    <col min="15107" max="15107" width="11.33203125" style="21" customWidth="1"/>
    <col min="15108" max="15108" width="30" style="21" customWidth="1"/>
    <col min="15109" max="15109" width="11.109375" style="21" customWidth="1"/>
    <col min="15110" max="15111" width="6.5546875" style="21" customWidth="1"/>
    <col min="15112" max="15112" width="9.109375" style="21"/>
    <col min="15113" max="15113" width="8" style="21" customWidth="1"/>
    <col min="15114" max="15114" width="9.109375" style="21"/>
    <col min="15115" max="15115" width="7.88671875" style="21" customWidth="1"/>
    <col min="15116" max="15116" width="10.5546875" style="21" customWidth="1"/>
    <col min="15117" max="15117" width="28.109375" style="21" customWidth="1"/>
    <col min="15118" max="15118" width="11.44140625" style="21" customWidth="1"/>
    <col min="15119" max="15119" width="7.33203125" style="21" customWidth="1"/>
    <col min="15120" max="15120" width="10.44140625" style="21" customWidth="1"/>
    <col min="15121" max="15121" width="27.44140625" style="21" customWidth="1"/>
    <col min="15122" max="15122" width="10.33203125" style="21" customWidth="1"/>
    <col min="15123" max="15123" width="8.33203125" style="21" customWidth="1"/>
    <col min="15124" max="15125" width="8.109375" style="21" customWidth="1"/>
    <col min="15126" max="15362" width="9.109375" style="21"/>
    <col min="15363" max="15363" width="11.33203125" style="21" customWidth="1"/>
    <col min="15364" max="15364" width="30" style="21" customWidth="1"/>
    <col min="15365" max="15365" width="11.109375" style="21" customWidth="1"/>
    <col min="15366" max="15367" width="6.5546875" style="21" customWidth="1"/>
    <col min="15368" max="15368" width="9.109375" style="21"/>
    <col min="15369" max="15369" width="8" style="21" customWidth="1"/>
    <col min="15370" max="15370" width="9.109375" style="21"/>
    <col min="15371" max="15371" width="7.88671875" style="21" customWidth="1"/>
    <col min="15372" max="15372" width="10.5546875" style="21" customWidth="1"/>
    <col min="15373" max="15373" width="28.109375" style="21" customWidth="1"/>
    <col min="15374" max="15374" width="11.44140625" style="21" customWidth="1"/>
    <col min="15375" max="15375" width="7.33203125" style="21" customWidth="1"/>
    <col min="15376" max="15376" width="10.44140625" style="21" customWidth="1"/>
    <col min="15377" max="15377" width="27.44140625" style="21" customWidth="1"/>
    <col min="15378" max="15378" width="10.33203125" style="21" customWidth="1"/>
    <col min="15379" max="15379" width="8.33203125" style="21" customWidth="1"/>
    <col min="15380" max="15381" width="8.109375" style="21" customWidth="1"/>
    <col min="15382" max="15618" width="9.109375" style="21"/>
    <col min="15619" max="15619" width="11.33203125" style="21" customWidth="1"/>
    <col min="15620" max="15620" width="30" style="21" customWidth="1"/>
    <col min="15621" max="15621" width="11.109375" style="21" customWidth="1"/>
    <col min="15622" max="15623" width="6.5546875" style="21" customWidth="1"/>
    <col min="15624" max="15624" width="9.109375" style="21"/>
    <col min="15625" max="15625" width="8" style="21" customWidth="1"/>
    <col min="15626" max="15626" width="9.109375" style="21"/>
    <col min="15627" max="15627" width="7.88671875" style="21" customWidth="1"/>
    <col min="15628" max="15628" width="10.5546875" style="21" customWidth="1"/>
    <col min="15629" max="15629" width="28.109375" style="21" customWidth="1"/>
    <col min="15630" max="15630" width="11.44140625" style="21" customWidth="1"/>
    <col min="15631" max="15631" width="7.33203125" style="21" customWidth="1"/>
    <col min="15632" max="15632" width="10.44140625" style="21" customWidth="1"/>
    <col min="15633" max="15633" width="27.44140625" style="21" customWidth="1"/>
    <col min="15634" max="15634" width="10.33203125" style="21" customWidth="1"/>
    <col min="15635" max="15635" width="8.33203125" style="21" customWidth="1"/>
    <col min="15636" max="15637" width="8.109375" style="21" customWidth="1"/>
    <col min="15638" max="15874" width="9.109375" style="21"/>
    <col min="15875" max="15875" width="11.33203125" style="21" customWidth="1"/>
    <col min="15876" max="15876" width="30" style="21" customWidth="1"/>
    <col min="15877" max="15877" width="11.109375" style="21" customWidth="1"/>
    <col min="15878" max="15879" width="6.5546875" style="21" customWidth="1"/>
    <col min="15880" max="15880" width="9.109375" style="21"/>
    <col min="15881" max="15881" width="8" style="21" customWidth="1"/>
    <col min="15882" max="15882" width="9.109375" style="21"/>
    <col min="15883" max="15883" width="7.88671875" style="21" customWidth="1"/>
    <col min="15884" max="15884" width="10.5546875" style="21" customWidth="1"/>
    <col min="15885" max="15885" width="28.109375" style="21" customWidth="1"/>
    <col min="15886" max="15886" width="11.44140625" style="21" customWidth="1"/>
    <col min="15887" max="15887" width="7.33203125" style="21" customWidth="1"/>
    <col min="15888" max="15888" width="10.44140625" style="21" customWidth="1"/>
    <col min="15889" max="15889" width="27.44140625" style="21" customWidth="1"/>
    <col min="15890" max="15890" width="10.33203125" style="21" customWidth="1"/>
    <col min="15891" max="15891" width="8.33203125" style="21" customWidth="1"/>
    <col min="15892" max="15893" width="8.109375" style="21" customWidth="1"/>
    <col min="15894" max="16130" width="9.109375" style="21"/>
    <col min="16131" max="16131" width="11.33203125" style="21" customWidth="1"/>
    <col min="16132" max="16132" width="30" style="21" customWidth="1"/>
    <col min="16133" max="16133" width="11.109375" style="21" customWidth="1"/>
    <col min="16134" max="16135" width="6.5546875" style="21" customWidth="1"/>
    <col min="16136" max="16136" width="9.109375" style="21"/>
    <col min="16137" max="16137" width="8" style="21" customWidth="1"/>
    <col min="16138" max="16138" width="9.109375" style="21"/>
    <col min="16139" max="16139" width="7.88671875" style="21" customWidth="1"/>
    <col min="16140" max="16140" width="10.5546875" style="21" customWidth="1"/>
    <col min="16141" max="16141" width="28.109375" style="21" customWidth="1"/>
    <col min="16142" max="16142" width="11.44140625" style="21" customWidth="1"/>
    <col min="16143" max="16143" width="7.33203125" style="21" customWidth="1"/>
    <col min="16144" max="16144" width="10.44140625" style="21" customWidth="1"/>
    <col min="16145" max="16145" width="27.44140625" style="21" customWidth="1"/>
    <col min="16146" max="16146" width="10.33203125" style="21" customWidth="1"/>
    <col min="16147" max="16147" width="8.33203125" style="21" customWidth="1"/>
    <col min="16148" max="16149" width="8.109375" style="21" customWidth="1"/>
    <col min="16150" max="16384" width="9.109375" style="21"/>
  </cols>
  <sheetData>
    <row r="1" spans="1:21" ht="64.5" customHeight="1" x14ac:dyDescent="0.25">
      <c r="L1" s="41" t="s">
        <v>0</v>
      </c>
      <c r="M1" s="41"/>
      <c r="N1" s="41"/>
      <c r="O1" s="41"/>
      <c r="P1" s="41"/>
      <c r="Q1" s="41"/>
      <c r="R1" s="41"/>
      <c r="S1" s="41"/>
      <c r="T1" s="41"/>
      <c r="U1" s="41"/>
    </row>
    <row r="2" spans="1:21" ht="95.25" customHeight="1" x14ac:dyDescent="0.25">
      <c r="A2" s="42" t="s">
        <v>92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1:21" hidden="1" x14ac:dyDescent="0.25">
      <c r="A3" s="29"/>
    </row>
    <row r="4" spans="1:21" hidden="1" x14ac:dyDescent="0.25">
      <c r="A4" s="29"/>
    </row>
    <row r="5" spans="1:21" s="31" customFormat="1" ht="102.75" hidden="1" customHeight="1" x14ac:dyDescent="0.3">
      <c r="A5" s="30"/>
    </row>
    <row r="6" spans="1:21" ht="39" customHeight="1" x14ac:dyDescent="0.25">
      <c r="A6" s="47" t="s">
        <v>1</v>
      </c>
      <c r="B6" s="47" t="s">
        <v>134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</row>
    <row r="7" spans="1:21" ht="96.6" x14ac:dyDescent="0.25">
      <c r="A7" s="47"/>
      <c r="B7" s="12" t="s">
        <v>135</v>
      </c>
      <c r="C7" s="12" t="s">
        <v>136</v>
      </c>
      <c r="D7" s="47" t="s">
        <v>2</v>
      </c>
      <c r="E7" s="47"/>
      <c r="F7" s="47" t="s">
        <v>137</v>
      </c>
      <c r="G7" s="47"/>
      <c r="H7" s="47" t="s">
        <v>3</v>
      </c>
      <c r="I7" s="47"/>
      <c r="J7" s="47"/>
      <c r="K7" s="47"/>
      <c r="L7" s="47" t="s">
        <v>4</v>
      </c>
      <c r="M7" s="47"/>
      <c r="N7" s="47"/>
      <c r="O7" s="47"/>
      <c r="P7" s="48" t="s">
        <v>138</v>
      </c>
      <c r="Q7" s="49"/>
      <c r="R7" s="49"/>
      <c r="S7" s="50"/>
      <c r="T7" s="47" t="s">
        <v>5</v>
      </c>
      <c r="U7" s="47"/>
    </row>
    <row r="8" spans="1:21" ht="27.6" x14ac:dyDescent="0.25">
      <c r="A8" s="12"/>
      <c r="B8" s="12"/>
      <c r="C8" s="12"/>
      <c r="D8" s="12" t="s">
        <v>6</v>
      </c>
      <c r="E8" s="12" t="s">
        <v>7</v>
      </c>
      <c r="F8" s="12" t="s">
        <v>6</v>
      </c>
      <c r="G8" s="12" t="s">
        <v>7</v>
      </c>
      <c r="H8" s="12" t="s">
        <v>6</v>
      </c>
      <c r="I8" s="12" t="s">
        <v>7</v>
      </c>
      <c r="J8" s="12" t="s">
        <v>8</v>
      </c>
      <c r="K8" s="12" t="s">
        <v>139</v>
      </c>
      <c r="L8" s="12" t="s">
        <v>6</v>
      </c>
      <c r="M8" s="12" t="s">
        <v>7</v>
      </c>
      <c r="N8" s="12" t="s">
        <v>8</v>
      </c>
      <c r="O8" s="12" t="s">
        <v>139</v>
      </c>
      <c r="P8" s="12" t="s">
        <v>6</v>
      </c>
      <c r="Q8" s="12" t="s">
        <v>7</v>
      </c>
      <c r="R8" s="12" t="s">
        <v>8</v>
      </c>
      <c r="S8" s="12" t="s">
        <v>139</v>
      </c>
      <c r="T8" s="12" t="s">
        <v>6</v>
      </c>
      <c r="U8" s="12" t="s">
        <v>7</v>
      </c>
    </row>
    <row r="9" spans="1:21" s="32" customFormat="1" ht="13.8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7</v>
      </c>
      <c r="G9" s="12">
        <v>8</v>
      </c>
      <c r="H9" s="12">
        <v>9</v>
      </c>
      <c r="I9" s="12">
        <v>10</v>
      </c>
      <c r="J9" s="12">
        <v>11</v>
      </c>
      <c r="K9" s="12">
        <v>12</v>
      </c>
      <c r="L9" s="12">
        <v>13</v>
      </c>
      <c r="M9" s="12">
        <v>14</v>
      </c>
      <c r="N9" s="12">
        <v>15</v>
      </c>
      <c r="O9" s="12">
        <v>16</v>
      </c>
      <c r="P9" s="12">
        <v>17</v>
      </c>
      <c r="Q9" s="12">
        <v>18</v>
      </c>
      <c r="R9" s="12"/>
      <c r="S9" s="12"/>
      <c r="T9" s="12">
        <v>19</v>
      </c>
      <c r="U9" s="12">
        <v>20</v>
      </c>
    </row>
    <row r="10" spans="1:21" ht="13.8" x14ac:dyDescent="0.25">
      <c r="A10" s="2"/>
      <c r="B10" s="18" t="s">
        <v>31</v>
      </c>
      <c r="C10" s="4"/>
      <c r="D10" s="12"/>
      <c r="E10" s="26"/>
      <c r="F10" s="5">
        <f>F11+F45+F53</f>
        <v>3799074</v>
      </c>
      <c r="G10" s="5">
        <f>G11+G45+G53</f>
        <v>2142615</v>
      </c>
      <c r="H10" s="5">
        <f>H11+H45+H53</f>
        <v>335297</v>
      </c>
      <c r="I10" s="5">
        <f>I11+I45+I53</f>
        <v>661722</v>
      </c>
      <c r="J10" s="5">
        <f>J11+J45+J53</f>
        <v>326425</v>
      </c>
      <c r="K10" s="12"/>
      <c r="L10" s="51">
        <v>1731888</v>
      </c>
      <c r="M10" s="51">
        <f>M45</f>
        <v>1480013</v>
      </c>
      <c r="N10" s="51">
        <f>M10-L10</f>
        <v>-251875</v>
      </c>
      <c r="O10" s="4"/>
      <c r="P10" s="51">
        <f>P55+P57+P59</f>
        <v>1731889</v>
      </c>
      <c r="Q10" s="33">
        <v>0</v>
      </c>
      <c r="R10" s="51">
        <f>R55+R57+R59</f>
        <v>-1731889</v>
      </c>
      <c r="S10" s="33"/>
      <c r="T10" s="4"/>
      <c r="U10" s="4"/>
    </row>
    <row r="11" spans="1:21" s="25" customFormat="1" ht="88.5" customHeight="1" x14ac:dyDescent="0.25">
      <c r="A11" s="6" t="s">
        <v>9</v>
      </c>
      <c r="B11" s="3" t="s">
        <v>10</v>
      </c>
      <c r="C11" s="12"/>
      <c r="D11" s="18"/>
      <c r="E11" s="18"/>
      <c r="F11" s="5">
        <f>F12+F24</f>
        <v>335297</v>
      </c>
      <c r="G11" s="5">
        <f>G12+G24</f>
        <v>662602</v>
      </c>
      <c r="H11" s="5">
        <f>H12+H24</f>
        <v>335297</v>
      </c>
      <c r="I11" s="5">
        <f>I12+I24</f>
        <v>661722</v>
      </c>
      <c r="J11" s="5">
        <f>I11-H11</f>
        <v>326425</v>
      </c>
      <c r="K11" s="52" t="s">
        <v>131</v>
      </c>
      <c r="L11" s="53"/>
      <c r="M11" s="53"/>
      <c r="N11" s="53"/>
      <c r="O11" s="53"/>
      <c r="P11" s="53"/>
      <c r="Q11" s="53"/>
      <c r="R11" s="53"/>
      <c r="S11" s="53"/>
      <c r="T11" s="53"/>
      <c r="U11" s="53"/>
    </row>
    <row r="12" spans="1:21" s="34" customFormat="1" ht="103.5" customHeight="1" x14ac:dyDescent="0.25">
      <c r="A12" s="7" t="s">
        <v>32</v>
      </c>
      <c r="B12" s="8" t="s">
        <v>12</v>
      </c>
      <c r="C12" s="33" t="s">
        <v>15</v>
      </c>
      <c r="D12" s="5">
        <f t="shared" ref="D12:E12" si="0">D13+D16+D20</f>
        <v>1746</v>
      </c>
      <c r="E12" s="5">
        <f t="shared" si="0"/>
        <v>1126</v>
      </c>
      <c r="F12" s="5">
        <f>F13+F16+F20</f>
        <v>242079</v>
      </c>
      <c r="G12" s="5">
        <f>G13+G16+G20</f>
        <v>589717</v>
      </c>
      <c r="H12" s="5">
        <f>H13+H16+H20</f>
        <v>242079</v>
      </c>
      <c r="I12" s="5">
        <f>I13+I16+I20</f>
        <v>589717</v>
      </c>
      <c r="J12" s="5">
        <f>J13+J16+J20</f>
        <v>347638</v>
      </c>
      <c r="K12" s="54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21" s="25" customFormat="1" ht="69" x14ac:dyDescent="0.25">
      <c r="A13" s="7" t="s">
        <v>11</v>
      </c>
      <c r="B13" s="9" t="s">
        <v>33</v>
      </c>
      <c r="C13" s="33" t="s">
        <v>15</v>
      </c>
      <c r="D13" s="18">
        <v>873</v>
      </c>
      <c r="E13" s="18">
        <v>0</v>
      </c>
      <c r="F13" s="5">
        <v>4677</v>
      </c>
      <c r="G13" s="5">
        <f>G14+G15</f>
        <v>5390</v>
      </c>
      <c r="H13" s="5">
        <v>4677</v>
      </c>
      <c r="I13" s="5">
        <f>I14+I15</f>
        <v>5390</v>
      </c>
      <c r="J13" s="5">
        <f t="shared" ref="J13:J25" si="1">I13-H13</f>
        <v>713</v>
      </c>
      <c r="K13" s="55"/>
      <c r="L13" s="53"/>
      <c r="M13" s="53"/>
      <c r="N13" s="53"/>
      <c r="O13" s="53"/>
      <c r="P13" s="53"/>
      <c r="Q13" s="53"/>
      <c r="R13" s="53"/>
      <c r="S13" s="53"/>
      <c r="T13" s="53"/>
      <c r="U13" s="53"/>
    </row>
    <row r="14" spans="1:21" s="25" customFormat="1" ht="99" customHeight="1" x14ac:dyDescent="0.25">
      <c r="A14" s="10" t="s">
        <v>13</v>
      </c>
      <c r="B14" s="11" t="s">
        <v>34</v>
      </c>
      <c r="C14" s="12" t="s">
        <v>35</v>
      </c>
      <c r="D14" s="15">
        <v>1</v>
      </c>
      <c r="E14" s="12">
        <v>1</v>
      </c>
      <c r="F14" s="15">
        <v>1177</v>
      </c>
      <c r="G14" s="15">
        <v>1176</v>
      </c>
      <c r="H14" s="15">
        <v>1177</v>
      </c>
      <c r="I14" s="15">
        <v>1176</v>
      </c>
      <c r="J14" s="15">
        <f>I14-H14</f>
        <v>-1</v>
      </c>
      <c r="K14" s="24" t="s">
        <v>71</v>
      </c>
      <c r="L14" s="53"/>
      <c r="M14" s="53"/>
      <c r="N14" s="53"/>
      <c r="O14" s="53"/>
      <c r="P14" s="53"/>
      <c r="Q14" s="53"/>
      <c r="R14" s="53"/>
      <c r="S14" s="53"/>
      <c r="T14" s="53"/>
      <c r="U14" s="53"/>
    </row>
    <row r="15" spans="1:21" s="25" customFormat="1" ht="69" x14ac:dyDescent="0.25">
      <c r="A15" s="10" t="s">
        <v>14</v>
      </c>
      <c r="B15" s="11" t="s">
        <v>36</v>
      </c>
      <c r="C15" s="12" t="s">
        <v>35</v>
      </c>
      <c r="D15" s="15">
        <v>1</v>
      </c>
      <c r="E15" s="12">
        <v>1</v>
      </c>
      <c r="F15" s="15">
        <v>3500</v>
      </c>
      <c r="G15" s="15">
        <v>4214</v>
      </c>
      <c r="H15" s="15">
        <v>3500</v>
      </c>
      <c r="I15" s="15">
        <v>4214</v>
      </c>
      <c r="J15" s="15">
        <f t="shared" si="1"/>
        <v>714</v>
      </c>
      <c r="K15" s="12" t="s">
        <v>130</v>
      </c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1" s="25" customFormat="1" ht="69" x14ac:dyDescent="0.25">
      <c r="A16" s="7" t="s">
        <v>18</v>
      </c>
      <c r="B16" s="9" t="s">
        <v>37</v>
      </c>
      <c r="C16" s="18" t="s">
        <v>15</v>
      </c>
      <c r="D16" s="5">
        <f>D17</f>
        <v>585</v>
      </c>
      <c r="E16" s="56">
        <f>E17</f>
        <v>874</v>
      </c>
      <c r="F16" s="5">
        <v>229293</v>
      </c>
      <c r="G16" s="5">
        <f>G17+G18+G19</f>
        <v>410960</v>
      </c>
      <c r="H16" s="5">
        <v>229293</v>
      </c>
      <c r="I16" s="5">
        <f>I17+I18+I19</f>
        <v>410960</v>
      </c>
      <c r="J16" s="5">
        <f t="shared" si="1"/>
        <v>181667</v>
      </c>
      <c r="K16" s="12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1:21" s="25" customFormat="1" ht="103.5" customHeight="1" x14ac:dyDescent="0.25">
      <c r="A17" s="10" t="s">
        <v>19</v>
      </c>
      <c r="B17" s="11" t="s">
        <v>38</v>
      </c>
      <c r="C17" s="12" t="s">
        <v>15</v>
      </c>
      <c r="D17" s="15">
        <v>585</v>
      </c>
      <c r="E17" s="12">
        <v>874</v>
      </c>
      <c r="F17" s="15">
        <v>218057</v>
      </c>
      <c r="G17" s="15">
        <v>404891</v>
      </c>
      <c r="H17" s="15">
        <v>218057</v>
      </c>
      <c r="I17" s="15">
        <v>404891</v>
      </c>
      <c r="J17" s="15">
        <f t="shared" si="1"/>
        <v>186834</v>
      </c>
      <c r="K17" s="12" t="s">
        <v>130</v>
      </c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1:21" s="25" customFormat="1" ht="13.8" x14ac:dyDescent="0.25">
      <c r="A18" s="10" t="s">
        <v>20</v>
      </c>
      <c r="B18" s="11" t="s">
        <v>16</v>
      </c>
      <c r="C18" s="12" t="s">
        <v>35</v>
      </c>
      <c r="D18" s="15">
        <v>1</v>
      </c>
      <c r="E18" s="12">
        <v>1</v>
      </c>
      <c r="F18" s="15">
        <v>2052</v>
      </c>
      <c r="G18" s="15">
        <v>2052</v>
      </c>
      <c r="H18" s="15">
        <v>2052</v>
      </c>
      <c r="I18" s="15">
        <v>2052</v>
      </c>
      <c r="J18" s="15">
        <f t="shared" si="1"/>
        <v>0</v>
      </c>
      <c r="K18" s="12" t="s">
        <v>101</v>
      </c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1:21" s="25" customFormat="1" ht="41.4" x14ac:dyDescent="0.25">
      <c r="A19" s="10" t="s">
        <v>39</v>
      </c>
      <c r="B19" s="11" t="s">
        <v>17</v>
      </c>
      <c r="C19" s="12" t="s">
        <v>35</v>
      </c>
      <c r="D19" s="15">
        <v>1</v>
      </c>
      <c r="E19" s="12">
        <v>1</v>
      </c>
      <c r="F19" s="15">
        <v>9184</v>
      </c>
      <c r="G19" s="15">
        <v>4017</v>
      </c>
      <c r="H19" s="15">
        <v>9184</v>
      </c>
      <c r="I19" s="15">
        <v>4017</v>
      </c>
      <c r="J19" s="15">
        <f t="shared" si="1"/>
        <v>-5167</v>
      </c>
      <c r="K19" s="12" t="s">
        <v>102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</row>
    <row r="20" spans="1:21" s="25" customFormat="1" ht="114" customHeight="1" x14ac:dyDescent="0.25">
      <c r="A20" s="7" t="s">
        <v>21</v>
      </c>
      <c r="B20" s="9" t="s">
        <v>40</v>
      </c>
      <c r="C20" s="18" t="s">
        <v>15</v>
      </c>
      <c r="D20" s="5">
        <v>288</v>
      </c>
      <c r="E20" s="56">
        <f>E21</f>
        <v>252</v>
      </c>
      <c r="F20" s="5">
        <v>8109</v>
      </c>
      <c r="G20" s="5">
        <f>G21+G22+G23</f>
        <v>173367</v>
      </c>
      <c r="H20" s="5">
        <v>8109</v>
      </c>
      <c r="I20" s="5">
        <f>I21+I22+I23</f>
        <v>173367</v>
      </c>
      <c r="J20" s="5">
        <f>I20-H20</f>
        <v>165258</v>
      </c>
      <c r="K20" s="52" t="s">
        <v>129</v>
      </c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1" spans="1:21" s="25" customFormat="1" ht="13.8" x14ac:dyDescent="0.25">
      <c r="A21" s="10" t="s">
        <v>23</v>
      </c>
      <c r="B21" s="11" t="s">
        <v>38</v>
      </c>
      <c r="C21" s="12" t="s">
        <v>15</v>
      </c>
      <c r="D21" s="15">
        <v>288</v>
      </c>
      <c r="E21" s="12">
        <v>252</v>
      </c>
      <c r="F21" s="15">
        <v>0</v>
      </c>
      <c r="G21" s="15">
        <v>166124</v>
      </c>
      <c r="H21" s="15">
        <v>0</v>
      </c>
      <c r="I21" s="15">
        <v>166124</v>
      </c>
      <c r="J21" s="15">
        <f>I21-H21</f>
        <v>166124</v>
      </c>
      <c r="K21" s="54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spans="1:21" s="25" customFormat="1" ht="61.5" customHeight="1" x14ac:dyDescent="0.25">
      <c r="A22" s="10" t="s">
        <v>24</v>
      </c>
      <c r="B22" s="11" t="s">
        <v>16</v>
      </c>
      <c r="C22" s="12" t="s">
        <v>35</v>
      </c>
      <c r="D22" s="15">
        <v>1</v>
      </c>
      <c r="E22" s="12">
        <v>1</v>
      </c>
      <c r="F22" s="15">
        <v>1046</v>
      </c>
      <c r="G22" s="15">
        <v>1861</v>
      </c>
      <c r="H22" s="15">
        <v>1046</v>
      </c>
      <c r="I22" s="15">
        <v>1861</v>
      </c>
      <c r="J22" s="15">
        <f>I22-H22</f>
        <v>815</v>
      </c>
      <c r="K22" s="54"/>
      <c r="L22" s="53"/>
      <c r="M22" s="53"/>
      <c r="N22" s="53"/>
      <c r="O22" s="53"/>
      <c r="P22" s="53"/>
      <c r="Q22" s="53"/>
      <c r="R22" s="53"/>
      <c r="S22" s="53"/>
      <c r="T22" s="53"/>
      <c r="U22" s="53"/>
    </row>
    <row r="23" spans="1:21" s="25" customFormat="1" ht="63" customHeight="1" x14ac:dyDescent="0.25">
      <c r="A23" s="10" t="s">
        <v>93</v>
      </c>
      <c r="B23" s="11" t="s">
        <v>17</v>
      </c>
      <c r="C23" s="12" t="s">
        <v>35</v>
      </c>
      <c r="D23" s="15">
        <v>1</v>
      </c>
      <c r="E23" s="12">
        <v>1</v>
      </c>
      <c r="F23" s="15">
        <v>7063</v>
      </c>
      <c r="G23" s="15">
        <v>5382</v>
      </c>
      <c r="H23" s="15">
        <v>7063</v>
      </c>
      <c r="I23" s="15">
        <v>5382</v>
      </c>
      <c r="J23" s="15">
        <f>I23-H23</f>
        <v>-1681</v>
      </c>
      <c r="K23" s="55"/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spans="1:21" s="25" customFormat="1" ht="14.4" x14ac:dyDescent="0.25">
      <c r="A24" s="13">
        <v>2</v>
      </c>
      <c r="B24" s="14" t="s">
        <v>22</v>
      </c>
      <c r="C24" s="12"/>
      <c r="D24" s="15"/>
      <c r="E24" s="12"/>
      <c r="F24" s="35">
        <f>F25+F26+F27+F28+F29+F30+F31+F32+F33+F34+F38+F39+F43+F44</f>
        <v>93218</v>
      </c>
      <c r="G24" s="35">
        <f>G25+G26+G27+G28+G29+G30+G31+G32+G33+G34+G38+G39+G43+G44</f>
        <v>72885</v>
      </c>
      <c r="H24" s="35">
        <f>H25+H26+H27+H28+H29+H30+H31+H32+H33+H34+H38+H39+H43+H44</f>
        <v>93218</v>
      </c>
      <c r="I24" s="35">
        <f>I25+I26+I27+I28+I29+I30+I31+I32+I33+I34+I38+I39+I43+I44</f>
        <v>72005</v>
      </c>
      <c r="J24" s="35">
        <f>J25+J26+J27+J28+J29+J30+J31+J32+J33+J34+J38+J39+J43+J44</f>
        <v>-21213</v>
      </c>
      <c r="K24" s="12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1:21" ht="124.2" x14ac:dyDescent="0.25">
      <c r="A25" s="10" t="s">
        <v>26</v>
      </c>
      <c r="B25" s="11" t="s">
        <v>41</v>
      </c>
      <c r="C25" s="12" t="s">
        <v>68</v>
      </c>
      <c r="D25" s="15">
        <v>0</v>
      </c>
      <c r="E25" s="15">
        <v>378</v>
      </c>
      <c r="F25" s="15">
        <f>0</f>
        <v>0</v>
      </c>
      <c r="G25" s="15">
        <v>1155</v>
      </c>
      <c r="H25" s="15">
        <f>0</f>
        <v>0</v>
      </c>
      <c r="I25" s="15">
        <v>1155</v>
      </c>
      <c r="J25" s="15">
        <f t="shared" si="1"/>
        <v>1155</v>
      </c>
      <c r="K25" s="12" t="s">
        <v>123</v>
      </c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55.2" x14ac:dyDescent="0.25">
      <c r="A26" s="16" t="s">
        <v>42</v>
      </c>
      <c r="B26" s="11" t="s">
        <v>90</v>
      </c>
      <c r="C26" s="12" t="s">
        <v>91</v>
      </c>
      <c r="D26" s="15">
        <v>0</v>
      </c>
      <c r="E26" s="12">
        <v>1</v>
      </c>
      <c r="F26" s="15">
        <v>0</v>
      </c>
      <c r="G26" s="15">
        <v>390</v>
      </c>
      <c r="H26" s="15">
        <v>0</v>
      </c>
      <c r="I26" s="15">
        <v>390</v>
      </c>
      <c r="J26" s="15">
        <f>I26-H26</f>
        <v>390</v>
      </c>
      <c r="K26" s="12" t="s">
        <v>118</v>
      </c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10.4" x14ac:dyDescent="0.25">
      <c r="A27" s="16" t="s">
        <v>45</v>
      </c>
      <c r="B27" s="11" t="s">
        <v>100</v>
      </c>
      <c r="C27" s="12" t="s">
        <v>44</v>
      </c>
      <c r="D27" s="15">
        <v>0</v>
      </c>
      <c r="E27" s="12">
        <v>1</v>
      </c>
      <c r="F27" s="15">
        <v>0</v>
      </c>
      <c r="G27" s="15">
        <f>I27+U27</f>
        <v>1236</v>
      </c>
      <c r="H27" s="15">
        <v>0</v>
      </c>
      <c r="I27" s="15">
        <v>356</v>
      </c>
      <c r="J27" s="15">
        <f>I27-H27</f>
        <v>356</v>
      </c>
      <c r="K27" s="12" t="s">
        <v>118</v>
      </c>
      <c r="L27" s="4"/>
      <c r="M27" s="4"/>
      <c r="N27" s="4"/>
      <c r="O27" s="4"/>
      <c r="P27" s="4"/>
      <c r="Q27" s="4"/>
      <c r="R27" s="4"/>
      <c r="S27" s="4"/>
      <c r="T27" s="4">
        <v>0</v>
      </c>
      <c r="U27" s="4">
        <v>880</v>
      </c>
    </row>
    <row r="28" spans="1:21" ht="69" x14ac:dyDescent="0.25">
      <c r="A28" s="10" t="s">
        <v>47</v>
      </c>
      <c r="B28" s="11" t="s">
        <v>43</v>
      </c>
      <c r="C28" s="12" t="s">
        <v>44</v>
      </c>
      <c r="D28" s="15">
        <v>1</v>
      </c>
      <c r="E28" s="12">
        <v>0</v>
      </c>
      <c r="F28" s="15">
        <v>19050</v>
      </c>
      <c r="G28" s="15">
        <v>0</v>
      </c>
      <c r="H28" s="15">
        <v>19050</v>
      </c>
      <c r="I28" s="15">
        <v>0</v>
      </c>
      <c r="J28" s="15">
        <f t="shared" ref="J28:J42" si="2">I28-H28</f>
        <v>-19050</v>
      </c>
      <c r="K28" s="12" t="s">
        <v>104</v>
      </c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69" x14ac:dyDescent="0.25">
      <c r="A29" s="16" t="s">
        <v>49</v>
      </c>
      <c r="B29" s="11" t="s">
        <v>46</v>
      </c>
      <c r="C29" s="12" t="s">
        <v>44</v>
      </c>
      <c r="D29" s="15">
        <v>5</v>
      </c>
      <c r="E29" s="12">
        <v>0</v>
      </c>
      <c r="F29" s="15">
        <v>3000</v>
      </c>
      <c r="G29" s="15">
        <v>0</v>
      </c>
      <c r="H29" s="15">
        <v>3000</v>
      </c>
      <c r="I29" s="15">
        <v>0</v>
      </c>
      <c r="J29" s="15">
        <f t="shared" si="2"/>
        <v>-3000</v>
      </c>
      <c r="K29" s="12" t="s">
        <v>104</v>
      </c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55.2" x14ac:dyDescent="0.25">
      <c r="A30" s="16" t="s">
        <v>51</v>
      </c>
      <c r="B30" s="11" t="s">
        <v>48</v>
      </c>
      <c r="C30" s="12"/>
      <c r="D30" s="15"/>
      <c r="E30" s="12"/>
      <c r="F30" s="15">
        <v>1681</v>
      </c>
      <c r="G30" s="15">
        <v>1477</v>
      </c>
      <c r="H30" s="15">
        <v>1681</v>
      </c>
      <c r="I30" s="15">
        <v>1477</v>
      </c>
      <c r="J30" s="15">
        <f>I30-H30</f>
        <v>-204</v>
      </c>
      <c r="K30" s="12" t="s">
        <v>105</v>
      </c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96.6" x14ac:dyDescent="0.25">
      <c r="A31" s="16" t="s">
        <v>53</v>
      </c>
      <c r="B31" s="11" t="s">
        <v>50</v>
      </c>
      <c r="C31" s="12" t="s">
        <v>44</v>
      </c>
      <c r="D31" s="15">
        <v>1</v>
      </c>
      <c r="E31" s="12">
        <v>1</v>
      </c>
      <c r="F31" s="15">
        <v>4900</v>
      </c>
      <c r="G31" s="15">
        <v>12730</v>
      </c>
      <c r="H31" s="15">
        <v>4900</v>
      </c>
      <c r="I31" s="15">
        <v>12730</v>
      </c>
      <c r="J31" s="15">
        <f t="shared" si="2"/>
        <v>7830</v>
      </c>
      <c r="K31" s="12" t="s">
        <v>119</v>
      </c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96.6" x14ac:dyDescent="0.25">
      <c r="A32" s="16" t="s">
        <v>55</v>
      </c>
      <c r="B32" s="11" t="s">
        <v>52</v>
      </c>
      <c r="C32" s="12" t="s">
        <v>44</v>
      </c>
      <c r="D32" s="15">
        <v>1</v>
      </c>
      <c r="E32" s="12">
        <v>1</v>
      </c>
      <c r="F32" s="15">
        <v>5500</v>
      </c>
      <c r="G32" s="15">
        <v>14044</v>
      </c>
      <c r="H32" s="15">
        <v>5500</v>
      </c>
      <c r="I32" s="15">
        <v>14044</v>
      </c>
      <c r="J32" s="15">
        <f t="shared" si="2"/>
        <v>8544</v>
      </c>
      <c r="K32" s="12" t="s">
        <v>119</v>
      </c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55.2" x14ac:dyDescent="0.25">
      <c r="A33" s="16" t="s">
        <v>59</v>
      </c>
      <c r="B33" s="11" t="s">
        <v>54</v>
      </c>
      <c r="C33" s="12" t="s">
        <v>44</v>
      </c>
      <c r="D33" s="15">
        <v>1</v>
      </c>
      <c r="E33" s="12">
        <v>1</v>
      </c>
      <c r="F33" s="15">
        <v>25000</v>
      </c>
      <c r="G33" s="15">
        <v>24500</v>
      </c>
      <c r="H33" s="15">
        <v>25000</v>
      </c>
      <c r="I33" s="15">
        <v>24500</v>
      </c>
      <c r="J33" s="15">
        <f t="shared" si="2"/>
        <v>-500</v>
      </c>
      <c r="K33" s="12" t="s">
        <v>106</v>
      </c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27.6" x14ac:dyDescent="0.25">
      <c r="A34" s="17" t="s">
        <v>61</v>
      </c>
      <c r="B34" s="9" t="s">
        <v>56</v>
      </c>
      <c r="C34" s="18"/>
      <c r="D34" s="5"/>
      <c r="E34" s="18"/>
      <c r="F34" s="5">
        <v>14408</v>
      </c>
      <c r="G34" s="5">
        <v>0</v>
      </c>
      <c r="H34" s="5">
        <v>14408</v>
      </c>
      <c r="I34" s="5">
        <v>0</v>
      </c>
      <c r="J34" s="5">
        <f t="shared" si="2"/>
        <v>-14408</v>
      </c>
      <c r="K34" s="12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69" x14ac:dyDescent="0.25">
      <c r="A35" s="16" t="s">
        <v>112</v>
      </c>
      <c r="B35" s="11" t="s">
        <v>56</v>
      </c>
      <c r="C35" s="22" t="s">
        <v>44</v>
      </c>
      <c r="D35" s="23">
        <v>1</v>
      </c>
      <c r="E35" s="12">
        <v>0</v>
      </c>
      <c r="F35" s="15">
        <v>8300</v>
      </c>
      <c r="G35" s="15">
        <v>0</v>
      </c>
      <c r="H35" s="15">
        <v>8300</v>
      </c>
      <c r="I35" s="15">
        <v>0</v>
      </c>
      <c r="J35" s="15">
        <f t="shared" si="2"/>
        <v>-8300</v>
      </c>
      <c r="K35" s="12" t="s">
        <v>107</v>
      </c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69" x14ac:dyDescent="0.25">
      <c r="A36" s="16" t="s">
        <v>113</v>
      </c>
      <c r="B36" s="11" t="s">
        <v>57</v>
      </c>
      <c r="C36" s="22" t="s">
        <v>44</v>
      </c>
      <c r="D36" s="23">
        <v>1</v>
      </c>
      <c r="E36" s="12">
        <v>0</v>
      </c>
      <c r="F36" s="15">
        <v>516</v>
      </c>
      <c r="G36" s="15">
        <v>0</v>
      </c>
      <c r="H36" s="15">
        <v>516</v>
      </c>
      <c r="I36" s="15">
        <v>0</v>
      </c>
      <c r="J36" s="15">
        <f t="shared" si="2"/>
        <v>-516</v>
      </c>
      <c r="K36" s="12" t="s">
        <v>107</v>
      </c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69" x14ac:dyDescent="0.25">
      <c r="A37" s="16" t="s">
        <v>114</v>
      </c>
      <c r="B37" s="11" t="s">
        <v>58</v>
      </c>
      <c r="C37" s="22" t="s">
        <v>44</v>
      </c>
      <c r="D37" s="23">
        <f>15+28</f>
        <v>43</v>
      </c>
      <c r="E37" s="12">
        <v>0</v>
      </c>
      <c r="F37" s="15">
        <v>5592</v>
      </c>
      <c r="G37" s="15">
        <v>0</v>
      </c>
      <c r="H37" s="15">
        <v>5592</v>
      </c>
      <c r="I37" s="15">
        <v>0</v>
      </c>
      <c r="J37" s="15">
        <f t="shared" si="2"/>
        <v>-5592</v>
      </c>
      <c r="K37" s="12" t="s">
        <v>107</v>
      </c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82.8" x14ac:dyDescent="0.25">
      <c r="A38" s="16" t="s">
        <v>69</v>
      </c>
      <c r="B38" s="11" t="s">
        <v>60</v>
      </c>
      <c r="C38" s="12" t="s">
        <v>44</v>
      </c>
      <c r="D38" s="15">
        <v>1</v>
      </c>
      <c r="E38" s="12">
        <v>0</v>
      </c>
      <c r="F38" s="15">
        <v>6800</v>
      </c>
      <c r="G38" s="15">
        <v>0</v>
      </c>
      <c r="H38" s="15">
        <v>6800</v>
      </c>
      <c r="I38" s="15">
        <v>0</v>
      </c>
      <c r="J38" s="15">
        <f t="shared" si="2"/>
        <v>-6800</v>
      </c>
      <c r="K38" s="12" t="s">
        <v>107</v>
      </c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10.4" x14ac:dyDescent="0.25">
      <c r="A39" s="16" t="s">
        <v>89</v>
      </c>
      <c r="B39" s="11" t="s">
        <v>108</v>
      </c>
      <c r="C39" s="12" t="s">
        <v>62</v>
      </c>
      <c r="D39" s="15">
        <v>1</v>
      </c>
      <c r="E39" s="12">
        <v>1</v>
      </c>
      <c r="F39" s="15">
        <v>12879</v>
      </c>
      <c r="G39" s="15">
        <f>G40+G41+G42</f>
        <v>13203</v>
      </c>
      <c r="H39" s="15">
        <v>12879</v>
      </c>
      <c r="I39" s="15">
        <f>I40+I41+I42</f>
        <v>13203</v>
      </c>
      <c r="J39" s="15">
        <f>I39-H39</f>
        <v>324</v>
      </c>
      <c r="K39" s="12" t="s">
        <v>109</v>
      </c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96.6" x14ac:dyDescent="0.25">
      <c r="A40" s="16" t="s">
        <v>115</v>
      </c>
      <c r="B40" s="11" t="s">
        <v>98</v>
      </c>
      <c r="C40" s="12" t="s">
        <v>62</v>
      </c>
      <c r="D40" s="15">
        <v>1</v>
      </c>
      <c r="E40" s="12">
        <v>1</v>
      </c>
      <c r="F40" s="15">
        <v>12879</v>
      </c>
      <c r="G40" s="15">
        <v>13130</v>
      </c>
      <c r="H40" s="15">
        <v>12879</v>
      </c>
      <c r="I40" s="15">
        <v>13130</v>
      </c>
      <c r="J40" s="15">
        <f>I40-H40</f>
        <v>251</v>
      </c>
      <c r="K40" s="12" t="s">
        <v>119</v>
      </c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41.4" x14ac:dyDescent="0.25">
      <c r="A41" s="27" t="s">
        <v>116</v>
      </c>
      <c r="B41" s="11" t="s">
        <v>16</v>
      </c>
      <c r="C41" s="12" t="s">
        <v>97</v>
      </c>
      <c r="D41" s="15">
        <v>0</v>
      </c>
      <c r="E41" s="12">
        <v>1</v>
      </c>
      <c r="F41" s="15">
        <v>0</v>
      </c>
      <c r="G41" s="15">
        <v>26</v>
      </c>
      <c r="H41" s="15">
        <v>0</v>
      </c>
      <c r="I41" s="15">
        <v>26</v>
      </c>
      <c r="J41" s="15">
        <f t="shared" si="2"/>
        <v>26</v>
      </c>
      <c r="K41" s="12" t="s">
        <v>103</v>
      </c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41.4" x14ac:dyDescent="0.25">
      <c r="A42" s="16" t="s">
        <v>117</v>
      </c>
      <c r="B42" s="11" t="s">
        <v>96</v>
      </c>
      <c r="C42" s="12" t="s">
        <v>91</v>
      </c>
      <c r="D42" s="15">
        <v>0</v>
      </c>
      <c r="E42" s="12">
        <v>1</v>
      </c>
      <c r="F42" s="15">
        <v>0</v>
      </c>
      <c r="G42" s="15">
        <v>47</v>
      </c>
      <c r="H42" s="15">
        <v>0</v>
      </c>
      <c r="I42" s="15">
        <v>47</v>
      </c>
      <c r="J42" s="15">
        <f t="shared" si="2"/>
        <v>47</v>
      </c>
      <c r="K42" s="12" t="s">
        <v>103</v>
      </c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55.2" x14ac:dyDescent="0.25">
      <c r="A43" s="16" t="s">
        <v>94</v>
      </c>
      <c r="B43" s="11" t="s">
        <v>70</v>
      </c>
      <c r="C43" s="12" t="s">
        <v>62</v>
      </c>
      <c r="D43" s="15">
        <v>0</v>
      </c>
      <c r="E43" s="12">
        <v>1</v>
      </c>
      <c r="F43" s="15">
        <v>0</v>
      </c>
      <c r="G43" s="15">
        <v>150</v>
      </c>
      <c r="H43" s="15">
        <v>0</v>
      </c>
      <c r="I43" s="15">
        <v>150</v>
      </c>
      <c r="J43" s="15">
        <f>I43-H43</f>
        <v>150</v>
      </c>
      <c r="K43" s="12" t="s">
        <v>72</v>
      </c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10.4" x14ac:dyDescent="0.25">
      <c r="A44" s="27" t="s">
        <v>95</v>
      </c>
      <c r="B44" s="11" t="s">
        <v>99</v>
      </c>
      <c r="C44" s="12" t="s">
        <v>44</v>
      </c>
      <c r="D44" s="15">
        <v>0</v>
      </c>
      <c r="E44" s="12">
        <v>1</v>
      </c>
      <c r="F44" s="15">
        <v>0</v>
      </c>
      <c r="G44" s="15">
        <v>4000</v>
      </c>
      <c r="H44" s="15">
        <v>0</v>
      </c>
      <c r="I44" s="15">
        <v>4000</v>
      </c>
      <c r="J44" s="15">
        <f>I44-H44</f>
        <v>4000</v>
      </c>
      <c r="K44" s="12" t="s">
        <v>72</v>
      </c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82.8" x14ac:dyDescent="0.25">
      <c r="A45" s="17" t="s">
        <v>25</v>
      </c>
      <c r="B45" s="9" t="s">
        <v>10</v>
      </c>
      <c r="C45" s="18" t="s">
        <v>15</v>
      </c>
      <c r="D45" s="5">
        <f>D47+D49+D51</f>
        <v>3581</v>
      </c>
      <c r="E45" s="5">
        <f>E47+E49+E51</f>
        <v>2496</v>
      </c>
      <c r="F45" s="5">
        <f>SUM(F46)</f>
        <v>1731888</v>
      </c>
      <c r="G45" s="5">
        <f>G46</f>
        <v>1480013</v>
      </c>
      <c r="H45" s="35"/>
      <c r="I45" s="5"/>
      <c r="J45" s="15"/>
      <c r="K45" s="12"/>
      <c r="L45" s="5">
        <f>L47+L49+L51</f>
        <v>1731888</v>
      </c>
      <c r="M45" s="5">
        <f>M46</f>
        <v>1480013</v>
      </c>
      <c r="N45" s="5">
        <f>M45-L45</f>
        <v>-251875</v>
      </c>
      <c r="O45" s="12" t="s">
        <v>120</v>
      </c>
      <c r="P45" s="4"/>
      <c r="Q45" s="4"/>
      <c r="R45" s="4"/>
      <c r="S45" s="4"/>
      <c r="T45" s="4"/>
      <c r="U45" s="4"/>
    </row>
    <row r="46" spans="1:21" ht="82.8" x14ac:dyDescent="0.25">
      <c r="A46" s="16" t="s">
        <v>32</v>
      </c>
      <c r="B46" s="11" t="s">
        <v>12</v>
      </c>
      <c r="C46" s="12" t="s">
        <v>15</v>
      </c>
      <c r="D46" s="15">
        <f>D47+D49+D51</f>
        <v>3581</v>
      </c>
      <c r="E46" s="15">
        <f>E47+E49+E51</f>
        <v>2496</v>
      </c>
      <c r="F46" s="15">
        <f>F47+F49+F51</f>
        <v>1731888</v>
      </c>
      <c r="G46" s="15">
        <f>G47+G49</f>
        <v>1480013</v>
      </c>
      <c r="H46" s="15"/>
      <c r="I46" s="35"/>
      <c r="J46" s="35"/>
      <c r="K46" s="12"/>
      <c r="L46" s="15">
        <f>L45</f>
        <v>1731888</v>
      </c>
      <c r="M46" s="15">
        <f>M47+M49</f>
        <v>1480013</v>
      </c>
      <c r="N46" s="15">
        <f>M46-L46</f>
        <v>-251875</v>
      </c>
      <c r="O46" s="12" t="s">
        <v>120</v>
      </c>
      <c r="P46" s="4"/>
      <c r="Q46" s="4"/>
      <c r="R46" s="4"/>
      <c r="S46" s="4"/>
      <c r="T46" s="4"/>
      <c r="U46" s="4"/>
    </row>
    <row r="47" spans="1:21" ht="105.75" customHeight="1" x14ac:dyDescent="0.25">
      <c r="A47" s="16" t="s">
        <v>11</v>
      </c>
      <c r="B47" s="11" t="s">
        <v>27</v>
      </c>
      <c r="C47" s="12" t="s">
        <v>15</v>
      </c>
      <c r="D47" s="15">
        <v>1420</v>
      </c>
      <c r="E47" s="12">
        <v>1420</v>
      </c>
      <c r="F47" s="15">
        <v>843802</v>
      </c>
      <c r="G47" s="15">
        <f>G48</f>
        <v>843802</v>
      </c>
      <c r="H47" s="15"/>
      <c r="I47" s="15"/>
      <c r="J47" s="35"/>
      <c r="K47" s="57"/>
      <c r="L47" s="15">
        <v>843802</v>
      </c>
      <c r="M47" s="15">
        <f>M48</f>
        <v>843802</v>
      </c>
      <c r="N47" s="15">
        <f t="shared" ref="N47:N52" si="3">M47-L47</f>
        <v>0</v>
      </c>
      <c r="O47" s="52" t="s">
        <v>121</v>
      </c>
      <c r="P47" s="4"/>
      <c r="Q47" s="4"/>
      <c r="R47" s="4"/>
      <c r="S47" s="4"/>
      <c r="T47" s="4"/>
      <c r="U47" s="4"/>
    </row>
    <row r="48" spans="1:21" ht="14.4" x14ac:dyDescent="0.25">
      <c r="A48" s="16" t="s">
        <v>18</v>
      </c>
      <c r="B48" s="11" t="s">
        <v>38</v>
      </c>
      <c r="C48" s="12" t="s">
        <v>15</v>
      </c>
      <c r="D48" s="15">
        <v>1420</v>
      </c>
      <c r="E48" s="12">
        <v>1420</v>
      </c>
      <c r="F48" s="15">
        <v>843802</v>
      </c>
      <c r="G48" s="15">
        <v>843802</v>
      </c>
      <c r="H48" s="15"/>
      <c r="I48" s="15"/>
      <c r="J48" s="35"/>
      <c r="K48" s="57"/>
      <c r="L48" s="15">
        <v>843802</v>
      </c>
      <c r="M48" s="15">
        <v>843802</v>
      </c>
      <c r="N48" s="15">
        <f t="shared" si="3"/>
        <v>0</v>
      </c>
      <c r="O48" s="55"/>
      <c r="P48" s="4"/>
      <c r="Q48" s="4"/>
      <c r="R48" s="4"/>
      <c r="S48" s="4"/>
      <c r="T48" s="4"/>
      <c r="U48" s="4"/>
    </row>
    <row r="49" spans="1:21" ht="69" x14ac:dyDescent="0.25">
      <c r="A49" s="16" t="s">
        <v>63</v>
      </c>
      <c r="B49" s="11" t="s">
        <v>64</v>
      </c>
      <c r="C49" s="12" t="s">
        <v>15</v>
      </c>
      <c r="D49" s="15">
        <v>1873</v>
      </c>
      <c r="E49" s="12">
        <f>E50</f>
        <v>1076</v>
      </c>
      <c r="F49" s="15">
        <v>748921</v>
      </c>
      <c r="G49" s="15">
        <f>G50</f>
        <v>636211</v>
      </c>
      <c r="H49" s="15"/>
      <c r="I49" s="15"/>
      <c r="J49" s="35"/>
      <c r="K49" s="57"/>
      <c r="L49" s="15">
        <v>748921</v>
      </c>
      <c r="M49" s="15">
        <f>M50</f>
        <v>636211</v>
      </c>
      <c r="N49" s="15">
        <f t="shared" si="3"/>
        <v>-112710</v>
      </c>
      <c r="O49" s="52" t="s">
        <v>111</v>
      </c>
      <c r="P49" s="4"/>
      <c r="Q49" s="4"/>
      <c r="R49" s="4"/>
      <c r="S49" s="4"/>
      <c r="T49" s="4"/>
      <c r="U49" s="4"/>
    </row>
    <row r="50" spans="1:21" ht="14.4" x14ac:dyDescent="0.25">
      <c r="A50" s="16" t="s">
        <v>26</v>
      </c>
      <c r="B50" s="11" t="s">
        <v>38</v>
      </c>
      <c r="C50" s="12" t="s">
        <v>15</v>
      </c>
      <c r="D50" s="15">
        <v>1873</v>
      </c>
      <c r="E50" s="12">
        <v>1076</v>
      </c>
      <c r="F50" s="15">
        <v>748921</v>
      </c>
      <c r="G50" s="15">
        <v>636211</v>
      </c>
      <c r="H50" s="15"/>
      <c r="I50" s="15"/>
      <c r="J50" s="35"/>
      <c r="K50" s="57"/>
      <c r="L50" s="15">
        <v>748921</v>
      </c>
      <c r="M50" s="15">
        <v>636211</v>
      </c>
      <c r="N50" s="15">
        <f t="shared" si="3"/>
        <v>-112710</v>
      </c>
      <c r="O50" s="55"/>
      <c r="P50" s="4"/>
      <c r="Q50" s="4"/>
      <c r="R50" s="4"/>
      <c r="S50" s="4"/>
      <c r="T50" s="4"/>
      <c r="U50" s="4"/>
    </row>
    <row r="51" spans="1:21" ht="69" x14ac:dyDescent="0.25">
      <c r="A51" s="16" t="s">
        <v>65</v>
      </c>
      <c r="B51" s="11" t="s">
        <v>66</v>
      </c>
      <c r="C51" s="12" t="s">
        <v>15</v>
      </c>
      <c r="D51" s="15">
        <v>288</v>
      </c>
      <c r="E51" s="12">
        <v>0</v>
      </c>
      <c r="F51" s="15">
        <v>139165</v>
      </c>
      <c r="G51" s="5">
        <v>0</v>
      </c>
      <c r="H51" s="15"/>
      <c r="I51" s="15"/>
      <c r="J51" s="35"/>
      <c r="K51" s="57"/>
      <c r="L51" s="15">
        <v>139165</v>
      </c>
      <c r="M51" s="15">
        <v>0</v>
      </c>
      <c r="N51" s="15">
        <f t="shared" si="3"/>
        <v>-139165</v>
      </c>
      <c r="O51" s="52" t="s">
        <v>122</v>
      </c>
      <c r="P51" s="4"/>
      <c r="Q51" s="4"/>
      <c r="R51" s="4"/>
      <c r="S51" s="4"/>
      <c r="T51" s="4"/>
      <c r="U51" s="4"/>
    </row>
    <row r="52" spans="1:21" ht="46.5" customHeight="1" x14ac:dyDescent="0.25">
      <c r="A52" s="16" t="s">
        <v>28</v>
      </c>
      <c r="B52" s="11" t="s">
        <v>38</v>
      </c>
      <c r="C52" s="12" t="s">
        <v>15</v>
      </c>
      <c r="D52" s="15">
        <v>288</v>
      </c>
      <c r="E52" s="12">
        <v>0</v>
      </c>
      <c r="F52" s="15">
        <v>139165</v>
      </c>
      <c r="G52" s="5">
        <v>0</v>
      </c>
      <c r="H52" s="15"/>
      <c r="I52" s="15"/>
      <c r="J52" s="35"/>
      <c r="K52" s="57"/>
      <c r="L52" s="15">
        <v>139165</v>
      </c>
      <c r="M52" s="15">
        <v>0</v>
      </c>
      <c r="N52" s="15">
        <f t="shared" si="3"/>
        <v>-139165</v>
      </c>
      <c r="O52" s="55"/>
      <c r="P52" s="4"/>
      <c r="Q52" s="4"/>
      <c r="R52" s="4"/>
      <c r="S52" s="4"/>
      <c r="T52" s="4"/>
      <c r="U52" s="4"/>
    </row>
    <row r="53" spans="1:21" ht="90" customHeight="1" x14ac:dyDescent="0.25">
      <c r="A53" s="17" t="s">
        <v>67</v>
      </c>
      <c r="B53" s="9" t="s">
        <v>10</v>
      </c>
      <c r="C53" s="18"/>
      <c r="D53" s="5">
        <f>D55+D57+D59</f>
        <v>3581</v>
      </c>
      <c r="E53" s="12">
        <v>0</v>
      </c>
      <c r="F53" s="5">
        <f>SUM(F54)</f>
        <v>1731889</v>
      </c>
      <c r="G53" s="5">
        <v>0</v>
      </c>
      <c r="H53" s="15"/>
      <c r="I53" s="15"/>
      <c r="J53" s="35"/>
      <c r="K53" s="57"/>
      <c r="L53" s="4"/>
      <c r="M53" s="4"/>
      <c r="N53" s="4"/>
      <c r="O53" s="12"/>
      <c r="P53" s="5">
        <f>SUM(P54)</f>
        <v>1731889</v>
      </c>
      <c r="Q53" s="5">
        <v>0</v>
      </c>
      <c r="R53" s="5">
        <f>Q53-P53</f>
        <v>-1731889</v>
      </c>
      <c r="S53" s="52" t="s">
        <v>110</v>
      </c>
      <c r="T53" s="4"/>
      <c r="U53" s="4"/>
    </row>
    <row r="54" spans="1:21" ht="55.2" x14ac:dyDescent="0.25">
      <c r="A54" s="16" t="s">
        <v>32</v>
      </c>
      <c r="B54" s="11" t="s">
        <v>12</v>
      </c>
      <c r="C54" s="12"/>
      <c r="D54" s="15">
        <v>3581</v>
      </c>
      <c r="E54" s="12">
        <v>0</v>
      </c>
      <c r="F54" s="15">
        <f>F55+F57+F59</f>
        <v>1731889</v>
      </c>
      <c r="G54" s="5">
        <v>0</v>
      </c>
      <c r="H54" s="15"/>
      <c r="I54" s="15"/>
      <c r="J54" s="35"/>
      <c r="K54" s="57"/>
      <c r="L54" s="4"/>
      <c r="M54" s="4"/>
      <c r="N54" s="4"/>
      <c r="O54" s="4"/>
      <c r="P54" s="15">
        <f>P55+P57+P59</f>
        <v>1731889</v>
      </c>
      <c r="Q54" s="5">
        <v>0</v>
      </c>
      <c r="R54" s="15">
        <f t="shared" ref="R54:R60" si="4">Q54-P54</f>
        <v>-1731889</v>
      </c>
      <c r="S54" s="54"/>
      <c r="T54" s="4"/>
      <c r="U54" s="4"/>
    </row>
    <row r="55" spans="1:21" ht="110.4" x14ac:dyDescent="0.25">
      <c r="A55" s="16" t="s">
        <v>11</v>
      </c>
      <c r="B55" s="11" t="s">
        <v>27</v>
      </c>
      <c r="C55" s="12" t="s">
        <v>15</v>
      </c>
      <c r="D55" s="15">
        <v>1420</v>
      </c>
      <c r="E55" s="12">
        <v>0</v>
      </c>
      <c r="F55" s="15">
        <v>843802</v>
      </c>
      <c r="G55" s="5">
        <v>0</v>
      </c>
      <c r="H55" s="15"/>
      <c r="I55" s="15"/>
      <c r="J55" s="35"/>
      <c r="K55" s="57"/>
      <c r="L55" s="4"/>
      <c r="M55" s="4"/>
      <c r="N55" s="4"/>
      <c r="O55" s="4"/>
      <c r="P55" s="15">
        <v>843802</v>
      </c>
      <c r="Q55" s="5">
        <v>0</v>
      </c>
      <c r="R55" s="15">
        <f t="shared" si="4"/>
        <v>-843802</v>
      </c>
      <c r="S55" s="54"/>
      <c r="T55" s="4"/>
      <c r="U55" s="4"/>
    </row>
    <row r="56" spans="1:21" ht="14.4" x14ac:dyDescent="0.25">
      <c r="A56" s="16" t="s">
        <v>13</v>
      </c>
      <c r="B56" s="11" t="s">
        <v>38</v>
      </c>
      <c r="C56" s="12" t="s">
        <v>15</v>
      </c>
      <c r="D56" s="15">
        <v>1420</v>
      </c>
      <c r="E56" s="12">
        <v>0</v>
      </c>
      <c r="F56" s="15">
        <v>843802</v>
      </c>
      <c r="G56" s="5">
        <v>0</v>
      </c>
      <c r="H56" s="15"/>
      <c r="I56" s="15"/>
      <c r="J56" s="35"/>
      <c r="K56" s="57"/>
      <c r="L56" s="4"/>
      <c r="M56" s="4"/>
      <c r="N56" s="4"/>
      <c r="O56" s="4"/>
      <c r="P56" s="15">
        <v>843802</v>
      </c>
      <c r="Q56" s="5">
        <v>0</v>
      </c>
      <c r="R56" s="15">
        <f t="shared" si="4"/>
        <v>-843802</v>
      </c>
      <c r="S56" s="54"/>
      <c r="T56" s="4"/>
      <c r="U56" s="4"/>
    </row>
    <row r="57" spans="1:21" ht="69" x14ac:dyDescent="0.25">
      <c r="A57" s="16" t="s">
        <v>18</v>
      </c>
      <c r="B57" s="11" t="s">
        <v>64</v>
      </c>
      <c r="C57" s="12" t="s">
        <v>15</v>
      </c>
      <c r="D57" s="15">
        <v>1873</v>
      </c>
      <c r="E57" s="12">
        <v>0</v>
      </c>
      <c r="F57" s="15">
        <v>748921</v>
      </c>
      <c r="G57" s="5">
        <v>0</v>
      </c>
      <c r="H57" s="15"/>
      <c r="I57" s="15"/>
      <c r="J57" s="35"/>
      <c r="K57" s="57"/>
      <c r="L57" s="4"/>
      <c r="M57" s="4"/>
      <c r="N57" s="4"/>
      <c r="O57" s="4"/>
      <c r="P57" s="15">
        <v>748921</v>
      </c>
      <c r="Q57" s="5">
        <v>0</v>
      </c>
      <c r="R57" s="15">
        <f t="shared" si="4"/>
        <v>-748921</v>
      </c>
      <c r="S57" s="54"/>
      <c r="T57" s="4"/>
      <c r="U57" s="4"/>
    </row>
    <row r="58" spans="1:21" ht="14.4" x14ac:dyDescent="0.25">
      <c r="A58" s="16" t="s">
        <v>19</v>
      </c>
      <c r="B58" s="11" t="s">
        <v>38</v>
      </c>
      <c r="C58" s="12" t="s">
        <v>15</v>
      </c>
      <c r="D58" s="15">
        <v>1873</v>
      </c>
      <c r="E58" s="12">
        <v>0</v>
      </c>
      <c r="F58" s="15">
        <v>748921</v>
      </c>
      <c r="G58" s="5">
        <v>0</v>
      </c>
      <c r="H58" s="15"/>
      <c r="I58" s="15"/>
      <c r="J58" s="35"/>
      <c r="K58" s="57"/>
      <c r="L58" s="4"/>
      <c r="M58" s="4"/>
      <c r="N58" s="4"/>
      <c r="O58" s="4"/>
      <c r="P58" s="15">
        <v>748921</v>
      </c>
      <c r="Q58" s="5">
        <v>0</v>
      </c>
      <c r="R58" s="15">
        <f t="shared" si="4"/>
        <v>-748921</v>
      </c>
      <c r="S58" s="54"/>
      <c r="T58" s="4"/>
      <c r="U58" s="4"/>
    </row>
    <row r="59" spans="1:21" ht="69" x14ac:dyDescent="0.25">
      <c r="A59" s="16" t="s">
        <v>21</v>
      </c>
      <c r="B59" s="11" t="s">
        <v>66</v>
      </c>
      <c r="C59" s="12" t="s">
        <v>15</v>
      </c>
      <c r="D59" s="15">
        <v>288</v>
      </c>
      <c r="E59" s="12">
        <v>0</v>
      </c>
      <c r="F59" s="15">
        <v>139166</v>
      </c>
      <c r="G59" s="5">
        <v>0</v>
      </c>
      <c r="H59" s="15"/>
      <c r="I59" s="15"/>
      <c r="J59" s="35"/>
      <c r="K59" s="57"/>
      <c r="L59" s="4"/>
      <c r="M59" s="4"/>
      <c r="N59" s="4"/>
      <c r="O59" s="4"/>
      <c r="P59" s="15">
        <v>139166</v>
      </c>
      <c r="Q59" s="5">
        <v>0</v>
      </c>
      <c r="R59" s="15">
        <f t="shared" si="4"/>
        <v>-139166</v>
      </c>
      <c r="S59" s="54"/>
      <c r="T59" s="4"/>
      <c r="U59" s="4"/>
    </row>
    <row r="60" spans="1:21" ht="14.4" x14ac:dyDescent="0.25">
      <c r="A60" s="16" t="s">
        <v>23</v>
      </c>
      <c r="B60" s="11" t="s">
        <v>38</v>
      </c>
      <c r="C60" s="12"/>
      <c r="D60" s="15"/>
      <c r="E60" s="12"/>
      <c r="F60" s="15">
        <v>139166</v>
      </c>
      <c r="G60" s="5">
        <v>0</v>
      </c>
      <c r="H60" s="15"/>
      <c r="I60" s="15"/>
      <c r="J60" s="35"/>
      <c r="K60" s="57"/>
      <c r="L60" s="4"/>
      <c r="M60" s="4"/>
      <c r="N60" s="4"/>
      <c r="O60" s="4"/>
      <c r="P60" s="15">
        <v>139166</v>
      </c>
      <c r="Q60" s="5">
        <v>0</v>
      </c>
      <c r="R60" s="15">
        <f t="shared" si="4"/>
        <v>-139166</v>
      </c>
      <c r="S60" s="55"/>
      <c r="T60" s="4"/>
      <c r="U60" s="4"/>
    </row>
    <row r="62" spans="1:21" ht="30" customHeight="1" x14ac:dyDescent="0.25">
      <c r="A62" s="43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</row>
    <row r="64" spans="1:21" s="1" customFormat="1" ht="15" hidden="1" customHeight="1" x14ac:dyDescent="0.3">
      <c r="A64" s="1" t="s">
        <v>29</v>
      </c>
      <c r="E64" s="36"/>
      <c r="I64" s="36"/>
      <c r="Q64" s="45" t="s">
        <v>30</v>
      </c>
      <c r="R64" s="45"/>
      <c r="S64" s="45"/>
      <c r="T64" s="45"/>
      <c r="U64" s="45"/>
    </row>
  </sheetData>
  <mergeCells count="18">
    <mergeCell ref="A62:U62"/>
    <mergeCell ref="Q64:U64"/>
    <mergeCell ref="K11:K13"/>
    <mergeCell ref="K20:K23"/>
    <mergeCell ref="S53:S60"/>
    <mergeCell ref="O49:O50"/>
    <mergeCell ref="O47:O48"/>
    <mergeCell ref="O51:O52"/>
    <mergeCell ref="L1:U1"/>
    <mergeCell ref="A2:U2"/>
    <mergeCell ref="A6:A7"/>
    <mergeCell ref="B6:U6"/>
    <mergeCell ref="D7:E7"/>
    <mergeCell ref="F7:G7"/>
    <mergeCell ref="H7:K7"/>
    <mergeCell ref="L7:O7"/>
    <mergeCell ref="T7:U7"/>
    <mergeCell ref="P7:S7"/>
  </mergeCells>
  <pageMargins left="0" right="0" top="0" bottom="0" header="0.31496062992125984" footer="0.31496062992125984"/>
  <pageSetup paperSize="8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B2" sqref="B2"/>
    </sheetView>
  </sheetViews>
  <sheetFormatPr defaultColWidth="9.109375" defaultRowHeight="14.4" x14ac:dyDescent="0.3"/>
  <cols>
    <col min="1" max="1" width="28.6640625" style="37" customWidth="1"/>
    <col min="2" max="2" width="26" style="37" customWidth="1"/>
    <col min="3" max="3" width="25.33203125" style="37" customWidth="1"/>
    <col min="4" max="4" width="26" style="37" customWidth="1"/>
    <col min="5" max="5" width="23" style="37" customWidth="1"/>
    <col min="6" max="6" width="21.6640625" style="37" customWidth="1"/>
    <col min="7" max="7" width="15.5546875" style="37" customWidth="1"/>
    <col min="8" max="16384" width="9.109375" style="37"/>
  </cols>
  <sheetData>
    <row r="1" spans="1:6" ht="79.5" customHeight="1" x14ac:dyDescent="0.3">
      <c r="A1" s="39" t="s">
        <v>83</v>
      </c>
      <c r="B1" s="40" t="s">
        <v>84</v>
      </c>
      <c r="C1" s="39" t="s">
        <v>85</v>
      </c>
      <c r="D1" s="40" t="s">
        <v>86</v>
      </c>
      <c r="E1" s="39" t="s">
        <v>87</v>
      </c>
      <c r="F1" s="39" t="s">
        <v>88</v>
      </c>
    </row>
    <row r="2" spans="1:6" s="38" customFormat="1" ht="90.75" customHeight="1" x14ac:dyDescent="0.3">
      <c r="A2" s="19" t="s">
        <v>73</v>
      </c>
      <c r="B2" s="20" t="s">
        <v>133</v>
      </c>
      <c r="C2" s="20" t="s">
        <v>132</v>
      </c>
      <c r="D2" s="20" t="s">
        <v>125</v>
      </c>
      <c r="E2" s="46" t="s">
        <v>74</v>
      </c>
      <c r="F2" s="46" t="s">
        <v>75</v>
      </c>
    </row>
    <row r="3" spans="1:6" s="38" customFormat="1" ht="68.25" customHeight="1" x14ac:dyDescent="0.3">
      <c r="A3" s="19" t="s">
        <v>76</v>
      </c>
      <c r="B3" s="19" t="s">
        <v>77</v>
      </c>
      <c r="C3" s="19" t="s">
        <v>78</v>
      </c>
      <c r="D3" s="19" t="s">
        <v>77</v>
      </c>
      <c r="E3" s="46"/>
      <c r="F3" s="46"/>
    </row>
    <row r="4" spans="1:6" s="38" customFormat="1" ht="57.75" customHeight="1" x14ac:dyDescent="0.3">
      <c r="A4" s="19" t="s">
        <v>79</v>
      </c>
      <c r="B4" s="20" t="s">
        <v>126</v>
      </c>
      <c r="C4" s="20" t="s">
        <v>80</v>
      </c>
      <c r="D4" s="20" t="s">
        <v>127</v>
      </c>
      <c r="E4" s="46"/>
      <c r="F4" s="46"/>
    </row>
    <row r="5" spans="1:6" s="38" customFormat="1" ht="54.75" customHeight="1" x14ac:dyDescent="0.3">
      <c r="A5" s="19" t="s">
        <v>81</v>
      </c>
      <c r="B5" s="19" t="s">
        <v>124</v>
      </c>
      <c r="C5" s="19" t="s">
        <v>82</v>
      </c>
      <c r="D5" s="19" t="s">
        <v>128</v>
      </c>
      <c r="E5" s="46"/>
      <c r="F5" s="46"/>
    </row>
  </sheetData>
  <mergeCells count="2">
    <mergeCell ref="E2:E5"/>
    <mergeCell ref="F2:F5"/>
  </mergeCells>
  <pageMargins left="0" right="0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 мероприятий</vt:lpstr>
      <vt:lpstr>Приложение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2021-03-01T13:01:00Z</dcterms:modified>
</cp:coreProperties>
</file>