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ske-injoec2\Desktop\Для объявлений на 16.04.21\"/>
    </mc:Choice>
  </mc:AlternateContent>
  <xr:revisionPtr revIDLastSave="0" documentId="8_{25D225F2-EA46-4EAF-9B73-36220E9F2AFE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H25" i="1" l="1"/>
  <c r="H18" i="1"/>
  <c r="I22" i="1"/>
  <c r="I24" i="1"/>
  <c r="H24" i="1"/>
  <c r="H22" i="1"/>
  <c r="K24" i="1" s="1"/>
  <c r="I20" i="1"/>
  <c r="I18" i="1"/>
  <c r="H20" i="1"/>
  <c r="K22" i="1" l="1"/>
  <c r="L22" i="1" s="1"/>
  <c r="K18" i="1"/>
  <c r="K20" i="1"/>
  <c r="H33" i="1"/>
  <c r="J33" i="1" s="1"/>
  <c r="H62" i="1"/>
  <c r="H46" i="1"/>
  <c r="K48" i="1" s="1"/>
  <c r="H36" i="1"/>
  <c r="K38" i="1" s="1"/>
  <c r="H53" i="1"/>
  <c r="K55" i="1" s="1"/>
  <c r="I44" i="1"/>
  <c r="H44" i="1"/>
  <c r="I42" i="1"/>
  <c r="H42" i="1"/>
  <c r="H31" i="1"/>
  <c r="I31" i="1"/>
  <c r="I29" i="1"/>
  <c r="K35" i="1" l="1"/>
  <c r="L33" i="1" s="1"/>
  <c r="L18" i="1"/>
  <c r="K64" i="1"/>
  <c r="L62" i="1" s="1"/>
  <c r="J46" i="1"/>
  <c r="J62" i="1"/>
  <c r="L46" i="1"/>
  <c r="K29" i="1"/>
  <c r="K42" i="1"/>
  <c r="K44" i="1" s="1"/>
  <c r="L42" i="1" s="1"/>
  <c r="L53" i="1"/>
  <c r="J53" i="1"/>
  <c r="H39" i="1"/>
  <c r="K41" i="1" s="1"/>
  <c r="L39" i="1" s="1"/>
  <c r="I59" i="1"/>
  <c r="H61" i="1"/>
  <c r="K59" i="1" s="1"/>
  <c r="H59" i="1"/>
  <c r="I51" i="1"/>
  <c r="K49" i="1" s="1"/>
  <c r="I49" i="1"/>
  <c r="H49" i="1"/>
  <c r="I58" i="1"/>
  <c r="H58" i="1"/>
  <c r="I56" i="1"/>
  <c r="H56" i="1"/>
  <c r="H29" i="1"/>
  <c r="I27" i="1"/>
  <c r="H27" i="1"/>
  <c r="I25" i="1"/>
  <c r="H67" i="1" l="1"/>
  <c r="H69" i="1"/>
  <c r="H68" i="1"/>
  <c r="H65" i="1"/>
  <c r="K51" i="1"/>
  <c r="L49" i="1" s="1"/>
  <c r="L36" i="1"/>
  <c r="K56" i="1"/>
  <c r="K58" i="1" s="1"/>
  <c r="K61" i="1"/>
  <c r="L59" i="1" s="1"/>
  <c r="K25" i="1"/>
  <c r="K27" i="1" s="1"/>
  <c r="L25" i="1" s="1"/>
  <c r="J36" i="1"/>
  <c r="H70" i="1" s="1"/>
  <c r="K31" i="1"/>
  <c r="L29" i="1" s="1"/>
  <c r="L56" i="1" l="1"/>
  <c r="H71" i="1"/>
  <c r="H72" i="1" l="1"/>
  <c r="H73" i="1" l="1"/>
  <c r="H74" i="1" s="1"/>
</calcChain>
</file>

<file path=xl/sharedStrings.xml><?xml version="1.0" encoding="utf-8"?>
<sst xmlns="http://schemas.openxmlformats.org/spreadsheetml/2006/main" count="189" uniqueCount="80">
  <si>
    <t>Общая стоимость, тенге</t>
  </si>
  <si>
    <t>Сметная стоимость, тыс. тенге</t>
  </si>
  <si>
    <t>Сметная заработная плата, тыс. тенге</t>
  </si>
  <si>
    <t>№ п/п</t>
  </si>
  <si>
    <t xml:space="preserve">Шифр норм,
код ресурса
</t>
  </si>
  <si>
    <t xml:space="preserve">Наименование работ и затрат
</t>
  </si>
  <si>
    <t xml:space="preserve">Единица
измерения
</t>
  </si>
  <si>
    <t>Количество</t>
  </si>
  <si>
    <t>Всего</t>
  </si>
  <si>
    <t>материалы</t>
  </si>
  <si>
    <t>зарплата рабочих-строителей</t>
  </si>
  <si>
    <t>Сметная прибыль, тенге</t>
  </si>
  <si>
    <t>Всего стоимость с НР и СП, тенге</t>
  </si>
  <si>
    <t>оборудо-вание, мебель, инвентарь</t>
  </si>
  <si>
    <t>эксплуата-ция машин</t>
  </si>
  <si>
    <t>зарплата маши-нистов</t>
  </si>
  <si>
    <t>Накладные
расходы, тенге</t>
  </si>
  <si>
    <t>Стоимость ед., тенге</t>
  </si>
  <si>
    <t>Наименование стройки: Средний ремонт дороги ул.Горького от ул.Уалиханова до ул.Куанышева г. Кокшетау</t>
  </si>
  <si>
    <t>Наименование объекта: Средний ремонт</t>
  </si>
  <si>
    <t>Дорожная одежда</t>
  </si>
  <si>
    <t>Основание: Ведомость объемов работ</t>
  </si>
  <si>
    <t>––––––</t>
  </si>
  <si>
    <t>–</t>
  </si>
  <si>
    <t xml:space="preserve">4102-0103-1010                                                  </t>
  </si>
  <si>
    <t xml:space="preserve">Перевозка строительных грузов самосвалами вне карьеров. Грузоподъемность 20 т. Класс груза 1. Расстояние перевозки 10 км  </t>
  </si>
  <si>
    <t xml:space="preserve"> т</t>
  </si>
  <si>
    <t xml:space="preserve">1108-0101-0201                                                  </t>
  </si>
  <si>
    <t xml:space="preserve">Основание под фундаменты песчаное. Устройство  НР = 93 % </t>
  </si>
  <si>
    <t xml:space="preserve">1127-0403-0203                                                  </t>
  </si>
  <si>
    <t xml:space="preserve"> м2 основания</t>
  </si>
  <si>
    <t xml:space="preserve">1127-0602-0901                                                  </t>
  </si>
  <si>
    <t xml:space="preserve">Основания. Розлив вяжущих материалов  НР = 108 % </t>
  </si>
  <si>
    <t xml:space="preserve">1127-0602-0301                                                  </t>
  </si>
  <si>
    <t xml:space="preserve">Покрытия толщиной 4 см из горячих асфальтобетонных смесей плотных мелкозернистых АБВ, плотность каменных материалов 2,5-2,9 т/м3. Устройство  НР = 108 % </t>
  </si>
  <si>
    <t xml:space="preserve"> м2 покрытия</t>
  </si>
  <si>
    <t xml:space="preserve">1127-0602-0401                                                  </t>
  </si>
  <si>
    <t>Покрытия из горячих асфальтобетонных смесей. Устройство. Добавлять или исключать на каждые 0,5 см изменения толщины покрытия к нормам 1127-0602-0301  НР = 108 %  К=6,000;</t>
  </si>
  <si>
    <t>Итого по разделу 1</t>
  </si>
  <si>
    <t xml:space="preserve">    в том числе</t>
  </si>
  <si>
    <t xml:space="preserve">   - зарплата рабочих-строителей, тенге</t>
  </si>
  <si>
    <t xml:space="preserve">   - затраты на эксплуатацию машин, тенге</t>
  </si>
  <si>
    <t xml:space="preserve">   - в т.ч. зарплата машинистов, тенге</t>
  </si>
  <si>
    <t xml:space="preserve">   - материалы, изделия и конструкции, тенге</t>
  </si>
  <si>
    <t>Накладные расходы, тенге</t>
  </si>
  <si>
    <t>Сметная прибыль (8 %), тенге</t>
  </si>
  <si>
    <t/>
  </si>
  <si>
    <t>1218-0101-0903</t>
  </si>
  <si>
    <t>м2 площади основания</t>
  </si>
  <si>
    <t xml:space="preserve">Основания из щебня фракции 40-70 мм двухслойные, нижний слой толщиной 20 см. Устройство при укатке каменных материалов с пределом прочности на сжатие свыше 68,6 до 98,1 МПа (свыше 700 до 1000 кгс/см2)  НР = 108 % </t>
  </si>
  <si>
    <t xml:space="preserve"> </t>
  </si>
  <si>
    <t>Щебень из плотных горных пород для строительных работ М1000, фракция 40-70 мм СТ РК 1284-2004</t>
  </si>
  <si>
    <t>м3</t>
  </si>
  <si>
    <t>Основания гравийные. Исправление профиля с добавлением нового материала НР=108%</t>
  </si>
  <si>
    <t>т</t>
  </si>
  <si>
    <t>Вода техническая</t>
  </si>
  <si>
    <t>2113-0703-1405</t>
  </si>
  <si>
    <t xml:space="preserve">2101-0601-0101                                                  </t>
  </si>
  <si>
    <t xml:space="preserve">Смеси песчано-гравийные природные ГОСТ 23735-2014  </t>
  </si>
  <si>
    <t xml:space="preserve"> м3</t>
  </si>
  <si>
    <t>Битумы нефтяные дорожные жидкие СТ РК 1551-2006 марки МГ 70/130</t>
  </si>
  <si>
    <t>2113-0104-0502</t>
  </si>
  <si>
    <t>Смеси асфальтобетонные горячие плотные мелкозернистые, типа Б, марки II СТ РК 1225-2013</t>
  </si>
  <si>
    <t>2102-0501-0304</t>
  </si>
  <si>
    <t>1127-0302-0104</t>
  </si>
  <si>
    <t>Покрытия и основания асфальтобетонные. Раборка толщиной 0,10 м</t>
  </si>
  <si>
    <t>1101-0102-0307</t>
  </si>
  <si>
    <t>Разборка щебеночного основания толщиной 0,20 м</t>
  </si>
  <si>
    <t>м3 основания</t>
  </si>
  <si>
    <t xml:space="preserve">Локальная смета </t>
  </si>
  <si>
    <t>Итого без НДС</t>
  </si>
  <si>
    <t>Итого с НДС</t>
  </si>
  <si>
    <t>Приложение №3</t>
  </si>
  <si>
    <t>ИСПОЛНИТЕЛЬ</t>
  </si>
  <si>
    <t xml:space="preserve">ЗАКАЗЧИК </t>
  </si>
  <si>
    <t>АО "СЕВКАЗЭНЕРО"</t>
  </si>
  <si>
    <t>Генерального директора</t>
  </si>
  <si>
    <t>________________И.В. Татаров</t>
  </si>
  <si>
    <t>_______________</t>
  </si>
  <si>
    <t>к договору №___ от «__»__________2021г.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</si>
</sst>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0;[Red]0.00"/>
  </numFmts>
  <fonts count="14" x14ac:knownFonts="1">
    <font>
      <sz val="10"/>
      <name val="Arial Cyr"/>
      <charset val="204"/>
    </font>
    <font>
      <sz val="7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 Cyr"/>
      <charset val="204"/>
    </font>
    <font>
      <sz val="8"/>
      <name val="Arial"/>
      <family val="2"/>
      <charset val="204"/>
    </font>
    <font>
      <sz val="9"/>
      <name val="Arial Cyr"/>
      <charset val="204"/>
    </font>
    <font>
      <b/>
      <sz val="9"/>
      <name val="Arial"/>
      <family val="2"/>
      <charset val="204"/>
    </font>
    <font>
      <b/>
      <u/>
      <sz val="9"/>
      <name val="Arial"/>
      <family val="2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Arial"/>
      <family val="2"/>
      <charset val="204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9" fillId="0" borderId="0" applyFont="0" applyFill="0" applyBorder="0" applyAlignment="0" applyProtection="0"/>
  </cellStyleXfs>
  <cellXfs count="77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justify"/>
    </xf>
    <xf numFmtId="0" fontId="6" fillId="0" borderId="0" xfId="0" applyFont="1" applyAlignment="1">
      <alignment horizontal="center"/>
    </xf>
    <xf numFmtId="0" fontId="6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0" fontId="7" fillId="0" borderId="0" xfId="0" applyFont="1" applyAlignment="1">
      <alignment horizontal="right"/>
    </xf>
    <xf numFmtId="49" fontId="3" fillId="0" borderId="0" xfId="0" applyNumberFormat="1" applyFont="1" applyAlignment="1">
      <alignment horizontal="left" vertical="justify"/>
    </xf>
    <xf numFmtId="0" fontId="3" fillId="0" borderId="0" xfId="0" applyFont="1" applyBorder="1" applyAlignment="1"/>
    <xf numFmtId="0" fontId="3" fillId="0" borderId="0" xfId="0" applyFont="1" applyAlignment="1">
      <alignment horizontal="center" vertical="justify"/>
    </xf>
    <xf numFmtId="0" fontId="3" fillId="0" borderId="0" xfId="0" applyFont="1" applyAlignment="1">
      <alignment horizontal="left" vertical="justify"/>
    </xf>
    <xf numFmtId="0" fontId="6" fillId="0" borderId="0" xfId="0" applyFont="1" applyAlignment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/>
    <xf numFmtId="49" fontId="3" fillId="0" borderId="0" xfId="0" applyNumberFormat="1" applyFont="1" applyAlignment="1">
      <alignment vertical="top" wrapText="1"/>
    </xf>
    <xf numFmtId="0" fontId="5" fillId="0" borderId="0" xfId="0" applyFont="1" applyAlignment="1">
      <alignment horizontal="center" vertical="justify"/>
    </xf>
    <xf numFmtId="49" fontId="3" fillId="0" borderId="0" xfId="0" applyNumberFormat="1" applyFont="1" applyAlignment="1">
      <alignment horizontal="center" vertical="top" wrapText="1"/>
    </xf>
    <xf numFmtId="49" fontId="7" fillId="0" borderId="0" xfId="0" applyNumberFormat="1" applyFont="1" applyAlignment="1">
      <alignment horizontal="right"/>
    </xf>
    <xf numFmtId="49" fontId="3" fillId="0" borderId="0" xfId="0" applyNumberFormat="1" applyFont="1"/>
    <xf numFmtId="0" fontId="7" fillId="0" borderId="0" xfId="0" applyFont="1"/>
    <xf numFmtId="3" fontId="3" fillId="0" borderId="0" xfId="0" applyNumberFormat="1" applyFont="1"/>
    <xf numFmtId="49" fontId="3" fillId="0" borderId="0" xfId="0" applyNumberFormat="1" applyFont="1" applyAlignment="1">
      <alignment vertical="top" wrapText="1"/>
    </xf>
    <xf numFmtId="49" fontId="3" fillId="0" borderId="0" xfId="0" applyNumberFormat="1" applyFont="1" applyAlignment="1">
      <alignment vertical="top" wrapText="1"/>
    </xf>
    <xf numFmtId="49" fontId="3" fillId="0" borderId="0" xfId="0" applyNumberFormat="1" applyFont="1" applyAlignment="1">
      <alignment vertical="top" wrapText="1"/>
    </xf>
    <xf numFmtId="0" fontId="5" fillId="0" borderId="0" xfId="0" applyFont="1" applyAlignment="1">
      <alignment vertical="top"/>
    </xf>
    <xf numFmtId="0" fontId="4" fillId="0" borderId="0" xfId="0" applyFont="1" applyAlignment="1">
      <alignment vertical="top"/>
    </xf>
    <xf numFmtId="49" fontId="6" fillId="0" borderId="0" xfId="0" applyNumberFormat="1" applyFont="1" applyAlignment="1">
      <alignment vertical="top" wrapText="1"/>
    </xf>
    <xf numFmtId="49" fontId="0" fillId="0" borderId="0" xfId="0" applyNumberFormat="1" applyAlignment="1">
      <alignment vertical="top" wrapText="1"/>
    </xf>
    <xf numFmtId="0" fontId="5" fillId="0" borderId="0" xfId="0" applyFont="1" applyAlignment="1">
      <alignment vertical="justify"/>
    </xf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/>
    <xf numFmtId="0" fontId="3" fillId="0" borderId="1" xfId="0" applyFont="1" applyBorder="1" applyAlignment="1">
      <alignment horizontal="right" vertical="top"/>
    </xf>
    <xf numFmtId="0" fontId="3" fillId="0" borderId="1" xfId="0" applyFont="1" applyBorder="1" applyAlignment="1">
      <alignment horizontal="left" vertical="center" wrapText="1"/>
    </xf>
    <xf numFmtId="0" fontId="8" fillId="0" borderId="1" xfId="0" applyFont="1" applyBorder="1"/>
    <xf numFmtId="49" fontId="3" fillId="0" borderId="1" xfId="0" applyNumberFormat="1" applyFont="1" applyBorder="1" applyAlignment="1">
      <alignment vertical="top" wrapText="1"/>
    </xf>
    <xf numFmtId="0" fontId="3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right"/>
    </xf>
    <xf numFmtId="165" fontId="6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right" vertical="top"/>
    </xf>
    <xf numFmtId="165" fontId="6" fillId="0" borderId="1" xfId="0" applyNumberFormat="1" applyFont="1" applyBorder="1" applyAlignment="1">
      <alignment horizontal="right" vertical="top"/>
    </xf>
    <xf numFmtId="49" fontId="3" fillId="0" borderId="1" xfId="0" applyNumberFormat="1" applyFont="1" applyBorder="1" applyAlignment="1">
      <alignment wrapText="1"/>
    </xf>
    <xf numFmtId="0" fontId="3" fillId="0" borderId="1" xfId="0" applyFont="1" applyBorder="1" applyAlignment="1"/>
    <xf numFmtId="0" fontId="7" fillId="0" borderId="1" xfId="0" applyFont="1" applyBorder="1"/>
    <xf numFmtId="3" fontId="7" fillId="0" borderId="1" xfId="0" applyNumberFormat="1" applyFont="1" applyBorder="1" applyAlignment="1">
      <alignment horizontal="right"/>
    </xf>
    <xf numFmtId="3" fontId="3" fillId="0" borderId="1" xfId="0" applyNumberFormat="1" applyFont="1" applyBorder="1"/>
    <xf numFmtId="3" fontId="7" fillId="0" borderId="1" xfId="0" applyNumberFormat="1" applyFont="1" applyBorder="1"/>
    <xf numFmtId="0" fontId="10" fillId="0" borderId="0" xfId="0" applyFont="1" applyAlignment="1">
      <alignment vertical="center"/>
    </xf>
    <xf numFmtId="0" fontId="10" fillId="0" borderId="0" xfId="0" applyFont="1"/>
    <xf numFmtId="164" fontId="10" fillId="0" borderId="0" xfId="1" applyFont="1" applyFill="1" applyAlignment="1">
      <alignment vertical="center"/>
    </xf>
    <xf numFmtId="0" fontId="10" fillId="0" borderId="0" xfId="0" applyFont="1" applyFill="1" applyAlignment="1">
      <alignment vertical="center"/>
    </xf>
    <xf numFmtId="164" fontId="10" fillId="0" borderId="0" xfId="1" applyFont="1" applyFill="1" applyAlignment="1">
      <alignment horizontal="left" vertical="center"/>
    </xf>
    <xf numFmtId="0" fontId="11" fillId="0" borderId="0" xfId="0" applyFont="1" applyFill="1" applyAlignment="1">
      <alignment vertical="center"/>
    </xf>
    <xf numFmtId="0" fontId="3" fillId="0" borderId="1" xfId="0" applyFont="1" applyBorder="1" applyAlignment="1">
      <alignment horizontal="right" wrapText="1"/>
    </xf>
    <xf numFmtId="4" fontId="7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left" vertical="justify"/>
    </xf>
    <xf numFmtId="0" fontId="12" fillId="0" borderId="0" xfId="0" applyFont="1" applyAlignment="1">
      <alignment horizontal="center" vertical="justify"/>
    </xf>
    <xf numFmtId="0" fontId="13" fillId="0" borderId="0" xfId="0" applyFont="1" applyAlignment="1">
      <alignment horizontal="center"/>
    </xf>
    <xf numFmtId="49" fontId="3" fillId="0" borderId="0" xfId="0" applyNumberFormat="1" applyFont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164" fontId="11" fillId="0" borderId="0" xfId="1" applyFont="1" applyFill="1" applyAlignment="1">
      <alignment horizontal="left" vertical="center"/>
    </xf>
    <xf numFmtId="0" fontId="3" fillId="0" borderId="0" xfId="0" applyFont="1" applyAlignment="1"/>
    <xf numFmtId="0" fontId="0" fillId="0" borderId="0" xfId="0" applyAlignment="1"/>
    <xf numFmtId="49" fontId="3" fillId="0" borderId="0" xfId="0" applyNumberFormat="1" applyFont="1" applyAlignment="1">
      <alignment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S245"/>
  <sheetViews>
    <sheetView tabSelected="1" workbookViewId="0">
      <selection activeCell="P13" sqref="P13"/>
    </sheetView>
  </sheetViews>
  <sheetFormatPr defaultRowHeight="12.75" x14ac:dyDescent="0.2"/>
  <cols>
    <col min="1" max="1" width="3.42578125" customWidth="1"/>
    <col min="2" max="2" width="14" customWidth="1"/>
    <col min="3" max="3" width="28.85546875" customWidth="1"/>
    <col min="4" max="4" width="9.85546875" customWidth="1"/>
    <col min="5" max="5" width="10.7109375" customWidth="1"/>
    <col min="6" max="6" width="10.140625" customWidth="1"/>
    <col min="7" max="7" width="10.28515625" customWidth="1"/>
    <col min="8" max="8" width="11.85546875" customWidth="1"/>
    <col min="9" max="9" width="10.5703125" customWidth="1"/>
    <col min="10" max="10" width="10" customWidth="1"/>
    <col min="11" max="11" width="13.42578125" customWidth="1"/>
    <col min="12" max="12" width="9.5703125" customWidth="1"/>
    <col min="19" max="19" width="103.7109375" style="16" hidden="1" customWidth="1"/>
  </cols>
  <sheetData>
    <row r="1" spans="1:19" ht="15" x14ac:dyDescent="0.2">
      <c r="A1" s="68"/>
      <c r="B1" s="68"/>
      <c r="C1" s="68"/>
      <c r="E1" s="17"/>
      <c r="F1" s="26"/>
      <c r="G1" s="27"/>
      <c r="H1" s="27"/>
      <c r="I1" s="57" t="s">
        <v>72</v>
      </c>
      <c r="J1" s="30"/>
      <c r="K1" s="30"/>
      <c r="L1" s="30"/>
    </row>
    <row r="2" spans="1:19" s="4" customFormat="1" ht="15" x14ac:dyDescent="0.25">
      <c r="A2" s="25"/>
      <c r="B2" s="25"/>
      <c r="C2" s="25"/>
      <c r="D2" s="28"/>
      <c r="E2" s="28"/>
      <c r="F2" s="28"/>
      <c r="G2" s="28"/>
      <c r="H2" s="28"/>
      <c r="I2" s="58" t="s">
        <v>79</v>
      </c>
      <c r="J2" s="10"/>
      <c r="K2" s="8"/>
      <c r="S2" s="18" t="s">
        <v>18</v>
      </c>
    </row>
    <row r="3" spans="1:19" s="4" customFormat="1" x14ac:dyDescent="0.2">
      <c r="A3" s="25"/>
      <c r="B3" s="25"/>
      <c r="C3" s="25"/>
      <c r="D3" s="28"/>
      <c r="E3" s="28"/>
      <c r="F3" s="28"/>
      <c r="G3" s="28"/>
      <c r="H3" s="28"/>
      <c r="I3" s="29"/>
      <c r="J3" s="3"/>
      <c r="K3" s="3"/>
      <c r="S3" s="18" t="s">
        <v>19</v>
      </c>
    </row>
    <row r="4" spans="1:19" x14ac:dyDescent="0.2">
      <c r="A4" s="2"/>
      <c r="B4" s="2"/>
      <c r="C4" s="2"/>
      <c r="D4" s="1"/>
      <c r="E4" s="1"/>
      <c r="F4" s="1"/>
      <c r="G4" s="1"/>
      <c r="H4" s="1"/>
      <c r="I4" s="1"/>
      <c r="J4" s="11"/>
      <c r="K4" s="11"/>
      <c r="L4" s="11"/>
      <c r="M4" s="12"/>
      <c r="N4" s="12"/>
      <c r="O4" s="12"/>
      <c r="P4" s="12"/>
      <c r="Q4" s="12"/>
      <c r="R4" s="12"/>
    </row>
    <row r="5" spans="1:19" ht="14.25" x14ac:dyDescent="0.2">
      <c r="A5" s="69" t="s">
        <v>69</v>
      </c>
      <c r="B5" s="70"/>
      <c r="C5" s="70"/>
      <c r="D5" s="70"/>
      <c r="E5" s="70"/>
      <c r="F5" s="70"/>
      <c r="G5" s="70"/>
      <c r="H5" s="70"/>
      <c r="I5" s="70"/>
      <c r="J5" s="70"/>
      <c r="K5" s="70"/>
    </row>
    <row r="6" spans="1:19" s="6" customFormat="1" ht="12" customHeight="1" x14ac:dyDescent="0.2">
      <c r="A6" s="5"/>
      <c r="B6" s="5"/>
      <c r="C6" s="71"/>
      <c r="D6" s="71"/>
      <c r="E6" s="71"/>
      <c r="F6" s="72"/>
      <c r="G6" s="72"/>
      <c r="H6" s="72"/>
      <c r="I6" s="72"/>
      <c r="J6" s="5"/>
      <c r="K6" s="5"/>
      <c r="S6" s="16" t="s">
        <v>20</v>
      </c>
    </row>
    <row r="7" spans="1:19" s="6" customFormat="1" ht="12" x14ac:dyDescent="0.2">
      <c r="A7" s="76" t="s">
        <v>21</v>
      </c>
      <c r="B7" s="76"/>
      <c r="C7" s="76"/>
      <c r="D7" s="76"/>
      <c r="E7" s="76"/>
      <c r="F7" s="76"/>
      <c r="G7" s="76"/>
      <c r="H7" s="76"/>
      <c r="I7" s="76"/>
      <c r="J7" s="5"/>
      <c r="K7" s="5"/>
      <c r="S7" s="16" t="s">
        <v>21</v>
      </c>
    </row>
    <row r="8" spans="1:19" s="6" customFormat="1" ht="12" x14ac:dyDescent="0.2">
      <c r="A8" s="5"/>
      <c r="B8" s="5"/>
      <c r="C8" s="5"/>
      <c r="D8" s="5"/>
      <c r="E8" s="5"/>
      <c r="F8" s="5"/>
      <c r="G8" s="74" t="s">
        <v>1</v>
      </c>
      <c r="H8" s="74"/>
      <c r="I8" s="74"/>
      <c r="J8" s="74"/>
      <c r="K8" s="19"/>
      <c r="S8" s="16"/>
    </row>
    <row r="9" spans="1:19" s="6" customFormat="1" x14ac:dyDescent="0.2">
      <c r="A9" s="5"/>
      <c r="B9" s="5"/>
      <c r="C9" s="5"/>
      <c r="D9" s="5"/>
      <c r="E9" s="5"/>
      <c r="F9" s="5"/>
      <c r="G9" s="74" t="s">
        <v>2</v>
      </c>
      <c r="H9" s="75"/>
      <c r="I9" s="75"/>
      <c r="J9" s="75"/>
      <c r="K9" s="64"/>
      <c r="S9" s="16"/>
    </row>
    <row r="10" spans="1:19" s="6" customFormat="1" x14ac:dyDescent="0.2">
      <c r="A10" s="5"/>
      <c r="B10" s="5"/>
      <c r="C10" s="5"/>
      <c r="D10" s="5"/>
      <c r="E10" s="5"/>
      <c r="F10" s="5"/>
      <c r="G10" s="74"/>
      <c r="H10" s="75"/>
      <c r="I10" s="75"/>
      <c r="J10" s="75"/>
      <c r="K10" s="7"/>
      <c r="S10" s="16"/>
    </row>
    <row r="11" spans="1:19" s="15" customFormat="1" x14ac:dyDescent="0.2">
      <c r="A11" s="65" t="s">
        <v>3</v>
      </c>
      <c r="B11" s="65" t="s">
        <v>4</v>
      </c>
      <c r="C11" s="65" t="s">
        <v>5</v>
      </c>
      <c r="D11" s="65" t="s">
        <v>6</v>
      </c>
      <c r="E11" s="65" t="s">
        <v>7</v>
      </c>
      <c r="F11" s="65" t="s">
        <v>17</v>
      </c>
      <c r="G11" s="66"/>
      <c r="H11" s="65" t="s">
        <v>0</v>
      </c>
      <c r="I11" s="66"/>
      <c r="J11" s="66"/>
      <c r="K11" s="65" t="s">
        <v>16</v>
      </c>
      <c r="L11" s="65" t="s">
        <v>12</v>
      </c>
      <c r="M11" s="9"/>
      <c r="S11" s="16"/>
    </row>
    <row r="12" spans="1:19" s="15" customFormat="1" ht="24" x14ac:dyDescent="0.2">
      <c r="A12" s="65"/>
      <c r="B12" s="65"/>
      <c r="C12" s="65"/>
      <c r="D12" s="65"/>
      <c r="E12" s="65"/>
      <c r="F12" s="13" t="s">
        <v>8</v>
      </c>
      <c r="G12" s="13" t="s">
        <v>14</v>
      </c>
      <c r="H12" s="14" t="s">
        <v>8</v>
      </c>
      <c r="I12" s="13" t="s">
        <v>14</v>
      </c>
      <c r="J12" s="14" t="s">
        <v>9</v>
      </c>
      <c r="K12" s="65"/>
      <c r="L12" s="65"/>
      <c r="M12" s="9"/>
      <c r="S12" s="16"/>
    </row>
    <row r="13" spans="1:19" s="15" customFormat="1" ht="12" x14ac:dyDescent="0.2">
      <c r="A13" s="65"/>
      <c r="B13" s="65"/>
      <c r="C13" s="65"/>
      <c r="D13" s="65"/>
      <c r="E13" s="65"/>
      <c r="F13" s="65" t="s">
        <v>10</v>
      </c>
      <c r="G13" s="65" t="s">
        <v>15</v>
      </c>
      <c r="H13" s="65" t="s">
        <v>10</v>
      </c>
      <c r="I13" s="65" t="s">
        <v>15</v>
      </c>
      <c r="J13" s="67" t="s">
        <v>13</v>
      </c>
      <c r="K13" s="65" t="s">
        <v>11</v>
      </c>
      <c r="L13" s="65"/>
      <c r="M13" s="9"/>
      <c r="S13" s="16"/>
    </row>
    <row r="14" spans="1:19" s="15" customFormat="1" ht="12" x14ac:dyDescent="0.2">
      <c r="A14" s="65"/>
      <c r="B14" s="65"/>
      <c r="C14" s="65"/>
      <c r="D14" s="65"/>
      <c r="E14" s="65"/>
      <c r="F14" s="65"/>
      <c r="G14" s="65"/>
      <c r="H14" s="65"/>
      <c r="I14" s="65"/>
      <c r="J14" s="67"/>
      <c r="K14" s="65"/>
      <c r="L14" s="65"/>
      <c r="M14" s="9"/>
      <c r="S14" s="16"/>
    </row>
    <row r="15" spans="1:19" s="15" customFormat="1" ht="12" x14ac:dyDescent="0.2">
      <c r="A15" s="65"/>
      <c r="B15" s="65"/>
      <c r="C15" s="65"/>
      <c r="D15" s="65"/>
      <c r="E15" s="65"/>
      <c r="F15" s="65"/>
      <c r="G15" s="65"/>
      <c r="H15" s="65"/>
      <c r="I15" s="65"/>
      <c r="J15" s="67"/>
      <c r="K15" s="65"/>
      <c r="L15" s="66"/>
      <c r="M15" s="9"/>
      <c r="S15" s="16"/>
    </row>
    <row r="16" spans="1:19" s="15" customFormat="1" ht="12" x14ac:dyDescent="0.2">
      <c r="A16" s="65"/>
      <c r="B16" s="65"/>
      <c r="C16" s="65"/>
      <c r="D16" s="65"/>
      <c r="E16" s="65"/>
      <c r="F16" s="65"/>
      <c r="G16" s="65"/>
      <c r="H16" s="65"/>
      <c r="I16" s="65"/>
      <c r="J16" s="67"/>
      <c r="K16" s="65"/>
      <c r="L16" s="66"/>
      <c r="M16" s="9"/>
      <c r="S16" s="16"/>
    </row>
    <row r="17" spans="1:19" s="15" customFormat="1" ht="12" x14ac:dyDescent="0.2">
      <c r="A17" s="31">
        <v>1</v>
      </c>
      <c r="B17" s="31">
        <v>2</v>
      </c>
      <c r="C17" s="31">
        <v>3</v>
      </c>
      <c r="D17" s="31">
        <v>4</v>
      </c>
      <c r="E17" s="31">
        <v>5</v>
      </c>
      <c r="F17" s="32">
        <v>6</v>
      </c>
      <c r="G17" s="32">
        <v>7</v>
      </c>
      <c r="H17" s="31">
        <v>8</v>
      </c>
      <c r="I17" s="31">
        <v>9</v>
      </c>
      <c r="J17" s="31">
        <v>10</v>
      </c>
      <c r="K17" s="32">
        <v>11</v>
      </c>
      <c r="L17" s="32">
        <v>12</v>
      </c>
      <c r="M17" s="9"/>
      <c r="S17" s="16"/>
    </row>
    <row r="18" spans="1:19" s="6" customFormat="1" ht="36" x14ac:dyDescent="0.2">
      <c r="A18" s="33">
        <v>1</v>
      </c>
      <c r="B18" s="34" t="s">
        <v>64</v>
      </c>
      <c r="C18" s="35" t="s">
        <v>65</v>
      </c>
      <c r="D18" s="31" t="s">
        <v>68</v>
      </c>
      <c r="E18" s="63">
        <v>50</v>
      </c>
      <c r="F18" s="33"/>
      <c r="G18" s="33"/>
      <c r="H18" s="33">
        <f>E18*F18</f>
        <v>0</v>
      </c>
      <c r="I18" s="33">
        <f>E18*G18</f>
        <v>0</v>
      </c>
      <c r="J18" s="31"/>
      <c r="K18" s="32">
        <f>(H20+I20)*1.08</f>
        <v>0</v>
      </c>
      <c r="L18" s="32">
        <f>H18+K18+K20</f>
        <v>0</v>
      </c>
      <c r="S18" s="16"/>
    </row>
    <row r="19" spans="1:19" s="6" customFormat="1" ht="12" x14ac:dyDescent="0.2">
      <c r="A19" s="36"/>
      <c r="B19" s="31"/>
      <c r="C19" s="31"/>
      <c r="D19" s="31"/>
      <c r="E19" s="31"/>
      <c r="F19" s="33" t="s">
        <v>22</v>
      </c>
      <c r="G19" s="33" t="s">
        <v>22</v>
      </c>
      <c r="H19" s="33" t="s">
        <v>22</v>
      </c>
      <c r="I19" s="33" t="s">
        <v>22</v>
      </c>
      <c r="J19" s="31"/>
      <c r="K19" s="33" t="s">
        <v>22</v>
      </c>
      <c r="L19" s="32"/>
      <c r="S19" s="16"/>
    </row>
    <row r="20" spans="1:19" s="6" customFormat="1" ht="12" x14ac:dyDescent="0.2">
      <c r="A20" s="36"/>
      <c r="B20" s="31"/>
      <c r="C20" s="31"/>
      <c r="D20" s="31"/>
      <c r="E20" s="31"/>
      <c r="F20" s="33"/>
      <c r="G20" s="33"/>
      <c r="H20" s="33">
        <f>E18*F20</f>
        <v>0</v>
      </c>
      <c r="I20" s="33">
        <f>E18*G20</f>
        <v>0</v>
      </c>
      <c r="J20" s="31"/>
      <c r="K20" s="32">
        <f>H18*0.08</f>
        <v>0</v>
      </c>
      <c r="L20" s="32"/>
      <c r="S20" s="16"/>
    </row>
    <row r="21" spans="1:19" s="6" customFormat="1" ht="12" x14ac:dyDescent="0.2">
      <c r="A21" s="36"/>
      <c r="B21" s="31"/>
      <c r="C21" s="31"/>
      <c r="D21" s="31"/>
      <c r="E21" s="31"/>
      <c r="F21" s="32" t="s">
        <v>50</v>
      </c>
      <c r="G21" s="32"/>
      <c r="H21" s="31"/>
      <c r="I21" s="31"/>
      <c r="J21" s="31"/>
      <c r="K21" s="32"/>
      <c r="L21" s="32"/>
      <c r="S21" s="23"/>
    </row>
    <row r="22" spans="1:19" s="6" customFormat="1" ht="24" x14ac:dyDescent="0.2">
      <c r="A22" s="36">
        <v>2</v>
      </c>
      <c r="B22" s="31" t="s">
        <v>66</v>
      </c>
      <c r="C22" s="35" t="s">
        <v>67</v>
      </c>
      <c r="D22" s="31" t="s">
        <v>52</v>
      </c>
      <c r="E22" s="63">
        <v>100</v>
      </c>
      <c r="F22" s="33"/>
      <c r="G22" s="33"/>
      <c r="H22" s="33">
        <f>E22*F22</f>
        <v>0</v>
      </c>
      <c r="I22" s="33">
        <f>E22*G22</f>
        <v>0</v>
      </c>
      <c r="J22" s="31"/>
      <c r="K22" s="32">
        <f>(H24+I24)*1.08</f>
        <v>0</v>
      </c>
      <c r="L22" s="32">
        <f>H22+K22+K24</f>
        <v>0</v>
      </c>
      <c r="S22" s="23"/>
    </row>
    <row r="23" spans="1:19" s="6" customFormat="1" ht="12" x14ac:dyDescent="0.2">
      <c r="A23" s="37"/>
      <c r="B23" s="31"/>
      <c r="C23" s="31"/>
      <c r="D23" s="31"/>
      <c r="E23" s="31"/>
      <c r="F23" s="33" t="s">
        <v>22</v>
      </c>
      <c r="G23" s="33" t="s">
        <v>22</v>
      </c>
      <c r="H23" s="33" t="s">
        <v>22</v>
      </c>
      <c r="I23" s="33" t="s">
        <v>22</v>
      </c>
      <c r="J23" s="31"/>
      <c r="K23" s="33" t="s">
        <v>22</v>
      </c>
      <c r="L23" s="32"/>
      <c r="S23" s="16"/>
    </row>
    <row r="24" spans="1:19" s="6" customFormat="1" ht="12" x14ac:dyDescent="0.2">
      <c r="A24" s="36"/>
      <c r="B24" s="31"/>
      <c r="C24" s="31"/>
      <c r="D24" s="31"/>
      <c r="E24" s="31"/>
      <c r="F24" s="33"/>
      <c r="G24" s="33"/>
      <c r="H24" s="33">
        <f>E22*F24</f>
        <v>0</v>
      </c>
      <c r="I24" s="33">
        <f>E22*G24</f>
        <v>0</v>
      </c>
      <c r="J24" s="31"/>
      <c r="K24" s="32">
        <f>H22*0.08</f>
        <v>0</v>
      </c>
      <c r="L24" s="32"/>
      <c r="S24" s="16"/>
    </row>
    <row r="25" spans="1:19" s="6" customFormat="1" ht="48" x14ac:dyDescent="0.2">
      <c r="A25" s="36"/>
      <c r="B25" s="34" t="s">
        <v>47</v>
      </c>
      <c r="C25" s="38" t="s">
        <v>53</v>
      </c>
      <c r="D25" s="14" t="s">
        <v>48</v>
      </c>
      <c r="E25" s="33">
        <v>500</v>
      </c>
      <c r="F25" s="33"/>
      <c r="G25" s="33"/>
      <c r="H25" s="33">
        <f>E25*F25</f>
        <v>0</v>
      </c>
      <c r="I25" s="33">
        <f>E25*G25</f>
        <v>0</v>
      </c>
      <c r="J25" s="33" t="s">
        <v>23</v>
      </c>
      <c r="K25" s="33">
        <f>(H27+I27)*1.08</f>
        <v>0</v>
      </c>
      <c r="L25" s="33">
        <f>H25+K25+K27</f>
        <v>0</v>
      </c>
      <c r="S25" s="24"/>
    </row>
    <row r="26" spans="1:19" s="6" customFormat="1" ht="12" x14ac:dyDescent="0.2">
      <c r="A26" s="33">
        <v>3</v>
      </c>
      <c r="B26" s="36"/>
      <c r="C26" s="36"/>
      <c r="D26" s="36"/>
      <c r="E26" s="36"/>
      <c r="F26" s="33" t="s">
        <v>22</v>
      </c>
      <c r="G26" s="33" t="s">
        <v>22</v>
      </c>
      <c r="H26" s="33" t="s">
        <v>22</v>
      </c>
      <c r="I26" s="33" t="s">
        <v>22</v>
      </c>
      <c r="J26" s="33" t="s">
        <v>22</v>
      </c>
      <c r="K26" s="33" t="s">
        <v>22</v>
      </c>
      <c r="L26" s="36"/>
      <c r="S26" s="16"/>
    </row>
    <row r="27" spans="1:19" s="6" customFormat="1" ht="12" x14ac:dyDescent="0.2">
      <c r="A27" s="36"/>
      <c r="B27" s="39"/>
      <c r="C27" s="36"/>
      <c r="D27" s="36"/>
      <c r="E27" s="36"/>
      <c r="F27" s="33"/>
      <c r="G27" s="33"/>
      <c r="H27" s="33">
        <f>E25*F27</f>
        <v>0</v>
      </c>
      <c r="I27" s="33">
        <f>E25*G27</f>
        <v>0</v>
      </c>
      <c r="J27" s="33" t="s">
        <v>23</v>
      </c>
      <c r="K27" s="33">
        <f>(H25+K25)*0.08</f>
        <v>0</v>
      </c>
      <c r="L27" s="36"/>
      <c r="S27" s="16"/>
    </row>
    <row r="28" spans="1:19" s="6" customFormat="1" ht="12" x14ac:dyDescent="0.2">
      <c r="A28" s="36"/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S28" s="16"/>
    </row>
    <row r="29" spans="1:19" s="6" customFormat="1" ht="84" x14ac:dyDescent="0.2">
      <c r="A29" s="36">
        <v>4</v>
      </c>
      <c r="B29" s="40" t="s">
        <v>29</v>
      </c>
      <c r="C29" s="41" t="s">
        <v>49</v>
      </c>
      <c r="D29" s="31" t="s">
        <v>30</v>
      </c>
      <c r="E29" s="33">
        <v>500</v>
      </c>
      <c r="F29" s="33"/>
      <c r="G29" s="33"/>
      <c r="H29" s="33">
        <f>E29*F29</f>
        <v>0</v>
      </c>
      <c r="I29" s="33">
        <f>E29*G29</f>
        <v>0</v>
      </c>
      <c r="J29" s="33" t="s">
        <v>50</v>
      </c>
      <c r="K29" s="33">
        <f>(H31+I31)*1.08</f>
        <v>0</v>
      </c>
      <c r="L29" s="33">
        <f>H29+K29+K31</f>
        <v>0</v>
      </c>
      <c r="S29" s="23"/>
    </row>
    <row r="30" spans="1:19" s="6" customFormat="1" ht="12" x14ac:dyDescent="0.2">
      <c r="A30" s="36"/>
      <c r="B30" s="36"/>
      <c r="C30" s="36"/>
      <c r="D30" s="36"/>
      <c r="E30" s="36"/>
      <c r="F30" s="33" t="s">
        <v>22</v>
      </c>
      <c r="G30" s="33" t="s">
        <v>22</v>
      </c>
      <c r="H30" s="33" t="s">
        <v>22</v>
      </c>
      <c r="I30" s="33" t="s">
        <v>22</v>
      </c>
      <c r="J30" s="33" t="s">
        <v>22</v>
      </c>
      <c r="K30" s="33" t="s">
        <v>22</v>
      </c>
      <c r="L30" s="36"/>
      <c r="S30" s="23"/>
    </row>
    <row r="31" spans="1:19" s="6" customFormat="1" ht="12" x14ac:dyDescent="0.2">
      <c r="A31" s="36"/>
      <c r="B31" s="36"/>
      <c r="C31" s="36"/>
      <c r="D31" s="36"/>
      <c r="E31" s="36"/>
      <c r="F31" s="33"/>
      <c r="G31" s="33"/>
      <c r="H31" s="33">
        <f>E29*F31</f>
        <v>0</v>
      </c>
      <c r="I31" s="33">
        <f>E29*G31</f>
        <v>0</v>
      </c>
      <c r="J31" s="33" t="s">
        <v>23</v>
      </c>
      <c r="K31" s="33">
        <f>(H29+K29)*0.08</f>
        <v>0</v>
      </c>
      <c r="L31" s="36"/>
      <c r="S31" s="23"/>
    </row>
    <row r="32" spans="1:19" s="6" customFormat="1" ht="12" x14ac:dyDescent="0.2">
      <c r="A32" s="33">
        <v>5</v>
      </c>
      <c r="B32" s="36"/>
      <c r="C32" s="36"/>
      <c r="D32" s="36"/>
      <c r="E32" s="36"/>
      <c r="F32" s="33"/>
      <c r="G32" s="33"/>
      <c r="H32" s="33"/>
      <c r="I32" s="33"/>
      <c r="J32" s="33"/>
      <c r="K32" s="33"/>
      <c r="L32" s="36"/>
      <c r="S32" s="16"/>
    </row>
    <row r="33" spans="1:19" s="6" customFormat="1" ht="24" x14ac:dyDescent="0.2">
      <c r="A33" s="36"/>
      <c r="B33" s="42" t="s">
        <v>56</v>
      </c>
      <c r="C33" s="43" t="s">
        <v>55</v>
      </c>
      <c r="D33" s="44" t="s">
        <v>52</v>
      </c>
      <c r="E33" s="45">
        <v>142</v>
      </c>
      <c r="F33" s="46"/>
      <c r="G33" s="33"/>
      <c r="H33" s="33">
        <f>F33*F33</f>
        <v>0</v>
      </c>
      <c r="I33" s="33"/>
      <c r="J33" s="33">
        <f>H33</f>
        <v>0</v>
      </c>
      <c r="K33" s="33">
        <v>0</v>
      </c>
      <c r="L33" s="36">
        <f>H33+K35</f>
        <v>0</v>
      </c>
      <c r="S33" s="16"/>
    </row>
    <row r="34" spans="1:19" s="6" customFormat="1" ht="12" x14ac:dyDescent="0.2">
      <c r="A34" s="36"/>
      <c r="B34" s="42"/>
      <c r="C34" s="47"/>
      <c r="D34" s="48"/>
      <c r="E34" s="49"/>
      <c r="F34" s="50"/>
      <c r="G34" s="33"/>
      <c r="H34" s="33"/>
      <c r="I34" s="33"/>
      <c r="J34" s="33"/>
      <c r="K34" s="33" t="s">
        <v>22</v>
      </c>
      <c r="L34" s="36"/>
      <c r="S34" s="16"/>
    </row>
    <row r="35" spans="1:19" s="6" customFormat="1" ht="12" x14ac:dyDescent="0.2">
      <c r="A35" s="33">
        <v>6</v>
      </c>
      <c r="B35" s="36"/>
      <c r="C35" s="36"/>
      <c r="D35" s="36"/>
      <c r="E35" s="36"/>
      <c r="F35" s="33"/>
      <c r="G35" s="33"/>
      <c r="H35" s="33"/>
      <c r="I35" s="33"/>
      <c r="J35" s="33"/>
      <c r="K35" s="33">
        <f>H33*0.08</f>
        <v>0</v>
      </c>
      <c r="L35" s="36"/>
      <c r="N35" s="22" t="s">
        <v>50</v>
      </c>
      <c r="O35" s="22" t="s">
        <v>50</v>
      </c>
      <c r="S35" s="16"/>
    </row>
    <row r="36" spans="1:19" s="6" customFormat="1" ht="48" x14ac:dyDescent="0.2">
      <c r="A36" s="36"/>
      <c r="B36" s="40"/>
      <c r="C36" s="47" t="s">
        <v>51</v>
      </c>
      <c r="D36" s="44" t="s">
        <v>52</v>
      </c>
      <c r="E36" s="33">
        <v>100</v>
      </c>
      <c r="F36" s="46"/>
      <c r="G36" s="33"/>
      <c r="H36" s="33">
        <f>E36*F36</f>
        <v>0</v>
      </c>
      <c r="I36" s="33"/>
      <c r="J36" s="33">
        <f>H36</f>
        <v>0</v>
      </c>
      <c r="K36" s="33">
        <v>0</v>
      </c>
      <c r="L36" s="33">
        <f>H36+K38</f>
        <v>0</v>
      </c>
      <c r="O36" s="6" t="s">
        <v>50</v>
      </c>
      <c r="S36" s="16"/>
    </row>
    <row r="37" spans="1:19" s="6" customFormat="1" ht="12" x14ac:dyDescent="0.2">
      <c r="A37" s="36"/>
      <c r="B37" s="36"/>
      <c r="C37" s="36"/>
      <c r="D37" s="36"/>
      <c r="E37" s="36"/>
      <c r="F37" s="33"/>
      <c r="G37" s="33"/>
      <c r="H37" s="33"/>
      <c r="I37" s="33"/>
      <c r="J37" s="33"/>
      <c r="K37" s="33" t="s">
        <v>22</v>
      </c>
      <c r="L37" s="36"/>
      <c r="S37" s="16"/>
    </row>
    <row r="38" spans="1:19" s="6" customFormat="1" ht="12" x14ac:dyDescent="0.2">
      <c r="A38" s="37">
        <v>7</v>
      </c>
      <c r="B38" s="36"/>
      <c r="C38" s="36"/>
      <c r="D38" s="36"/>
      <c r="E38" s="36"/>
      <c r="F38" s="33"/>
      <c r="G38" s="33"/>
      <c r="H38" s="33"/>
      <c r="I38" s="33"/>
      <c r="J38" s="33"/>
      <c r="K38" s="33">
        <f>H36*0.08</f>
        <v>0</v>
      </c>
      <c r="L38" s="36"/>
      <c r="S38" s="16"/>
    </row>
    <row r="39" spans="1:19" s="6" customFormat="1" ht="60" x14ac:dyDescent="0.2">
      <c r="A39" s="37">
        <v>8</v>
      </c>
      <c r="B39" s="40" t="s">
        <v>24</v>
      </c>
      <c r="C39" s="41" t="s">
        <v>25</v>
      </c>
      <c r="D39" s="31" t="s">
        <v>52</v>
      </c>
      <c r="E39" s="33">
        <v>100</v>
      </c>
      <c r="F39" s="33"/>
      <c r="G39" s="33"/>
      <c r="H39" s="33">
        <f>E39*F39</f>
        <v>0</v>
      </c>
      <c r="I39" s="33"/>
      <c r="J39" s="33" t="s">
        <v>23</v>
      </c>
      <c r="K39" s="33" t="s">
        <v>23</v>
      </c>
      <c r="L39" s="33">
        <f>H39+K41</f>
        <v>0</v>
      </c>
      <c r="S39" s="23"/>
    </row>
    <row r="40" spans="1:19" s="6" customFormat="1" ht="12" x14ac:dyDescent="0.2">
      <c r="A40" s="37"/>
      <c r="B40" s="36"/>
      <c r="C40" s="36"/>
      <c r="D40" s="36"/>
      <c r="E40" s="36"/>
      <c r="F40" s="33" t="s">
        <v>22</v>
      </c>
      <c r="G40" s="33"/>
      <c r="H40" s="33" t="s">
        <v>22</v>
      </c>
      <c r="I40" s="33"/>
      <c r="J40" s="33" t="s">
        <v>22</v>
      </c>
      <c r="K40" s="33" t="s">
        <v>22</v>
      </c>
      <c r="L40" s="36"/>
      <c r="S40" s="23"/>
    </row>
    <row r="41" spans="1:19" s="6" customFormat="1" ht="12" x14ac:dyDescent="0.2">
      <c r="A41" s="37"/>
      <c r="B41" s="36"/>
      <c r="C41" s="36"/>
      <c r="D41" s="36"/>
      <c r="E41" s="36"/>
      <c r="F41" s="33" t="s">
        <v>23</v>
      </c>
      <c r="G41" s="33"/>
      <c r="H41" s="33" t="s">
        <v>23</v>
      </c>
      <c r="I41" s="33"/>
      <c r="J41" s="33" t="s">
        <v>23</v>
      </c>
      <c r="K41" s="33">
        <f>H39*0.08</f>
        <v>0</v>
      </c>
      <c r="L41" s="36"/>
      <c r="S41" s="23"/>
    </row>
    <row r="42" spans="1:19" s="6" customFormat="1" ht="24" x14ac:dyDescent="0.2">
      <c r="A42" s="37">
        <v>9</v>
      </c>
      <c r="B42" s="51" t="s">
        <v>27</v>
      </c>
      <c r="C42" s="41" t="s">
        <v>28</v>
      </c>
      <c r="D42" s="31" t="s">
        <v>30</v>
      </c>
      <c r="E42" s="33">
        <v>500</v>
      </c>
      <c r="F42" s="33"/>
      <c r="G42" s="33"/>
      <c r="H42" s="33">
        <f>E42*F42</f>
        <v>0</v>
      </c>
      <c r="I42" s="33">
        <f>E42*G42</f>
        <v>0</v>
      </c>
      <c r="J42" s="33"/>
      <c r="K42" s="33">
        <f>(H44+I44)*1.08</f>
        <v>0</v>
      </c>
      <c r="L42" s="33">
        <f>H42+K42+K44</f>
        <v>0</v>
      </c>
      <c r="S42" s="23"/>
    </row>
    <row r="43" spans="1:19" s="6" customFormat="1" ht="12" x14ac:dyDescent="0.2">
      <c r="A43" s="37"/>
      <c r="B43" s="52"/>
      <c r="C43" s="36"/>
      <c r="D43" s="36"/>
      <c r="E43" s="36"/>
      <c r="F43" s="33" t="s">
        <v>22</v>
      </c>
      <c r="G43" s="33" t="s">
        <v>22</v>
      </c>
      <c r="H43" s="33" t="s">
        <v>22</v>
      </c>
      <c r="I43" s="33" t="s">
        <v>22</v>
      </c>
      <c r="J43" s="33" t="s">
        <v>22</v>
      </c>
      <c r="K43" s="33" t="s">
        <v>22</v>
      </c>
      <c r="L43" s="36"/>
      <c r="S43" s="23"/>
    </row>
    <row r="44" spans="1:19" s="6" customFormat="1" ht="12" x14ac:dyDescent="0.2">
      <c r="A44" s="37"/>
      <c r="B44" s="52"/>
      <c r="C44" s="36"/>
      <c r="D44" s="36"/>
      <c r="E44" s="36"/>
      <c r="F44" s="33"/>
      <c r="G44" s="33"/>
      <c r="H44" s="33">
        <f>E42*F44</f>
        <v>0</v>
      </c>
      <c r="I44" s="33">
        <f>E42*G44</f>
        <v>0</v>
      </c>
      <c r="J44" s="33" t="s">
        <v>23</v>
      </c>
      <c r="K44" s="33">
        <f>(H42+K42) *0.08</f>
        <v>0</v>
      </c>
      <c r="L44" s="36"/>
      <c r="S44" s="23"/>
    </row>
    <row r="45" spans="1:19" s="6" customFormat="1" ht="12" x14ac:dyDescent="0.2">
      <c r="A45" s="36">
        <v>10</v>
      </c>
      <c r="B45" s="52"/>
      <c r="C45" s="36"/>
      <c r="D45" s="36"/>
      <c r="E45" s="36"/>
      <c r="F45" s="33"/>
      <c r="G45" s="33"/>
      <c r="H45" s="33"/>
      <c r="I45" s="33"/>
      <c r="J45" s="33"/>
      <c r="K45" s="33"/>
      <c r="L45" s="36"/>
      <c r="S45" s="16"/>
    </row>
    <row r="46" spans="1:19" s="6" customFormat="1" ht="24" x14ac:dyDescent="0.2">
      <c r="A46" s="36"/>
      <c r="B46" s="51" t="s">
        <v>57</v>
      </c>
      <c r="C46" s="41" t="s">
        <v>58</v>
      </c>
      <c r="D46" s="31" t="s">
        <v>59</v>
      </c>
      <c r="E46" s="33">
        <v>25</v>
      </c>
      <c r="F46" s="33"/>
      <c r="G46" s="33"/>
      <c r="H46" s="33">
        <f>E46*F46</f>
        <v>0</v>
      </c>
      <c r="I46" s="33"/>
      <c r="J46" s="33">
        <f>H46</f>
        <v>0</v>
      </c>
      <c r="K46" s="33" t="s">
        <v>23</v>
      </c>
      <c r="L46" s="33">
        <f>H46+K48</f>
        <v>0</v>
      </c>
      <c r="S46" s="16"/>
    </row>
    <row r="47" spans="1:19" s="6" customFormat="1" ht="12" x14ac:dyDescent="0.2">
      <c r="A47" s="36"/>
      <c r="B47" s="52"/>
      <c r="C47" s="36"/>
      <c r="D47" s="36"/>
      <c r="E47" s="36"/>
      <c r="F47" s="33" t="s">
        <v>22</v>
      </c>
      <c r="G47" s="33"/>
      <c r="H47" s="33" t="s">
        <v>22</v>
      </c>
      <c r="I47" s="33"/>
      <c r="J47" s="33" t="s">
        <v>22</v>
      </c>
      <c r="K47" s="33" t="s">
        <v>22</v>
      </c>
      <c r="L47" s="36"/>
      <c r="S47" s="16"/>
    </row>
    <row r="48" spans="1:19" s="6" customFormat="1" ht="12" x14ac:dyDescent="0.2">
      <c r="A48" s="36"/>
      <c r="B48" s="52"/>
      <c r="C48" s="36"/>
      <c r="D48" s="36"/>
      <c r="E48" s="36"/>
      <c r="F48" s="33" t="s">
        <v>23</v>
      </c>
      <c r="G48" s="33"/>
      <c r="H48" s="33" t="s">
        <v>23</v>
      </c>
      <c r="I48" s="33"/>
      <c r="J48" s="33" t="s">
        <v>23</v>
      </c>
      <c r="K48" s="33">
        <f>H46*0.08</f>
        <v>0</v>
      </c>
      <c r="L48" s="36"/>
      <c r="S48" s="23"/>
    </row>
    <row r="49" spans="1:19" s="6" customFormat="1" ht="24" x14ac:dyDescent="0.2">
      <c r="A49" s="36">
        <v>11</v>
      </c>
      <c r="B49" s="51" t="s">
        <v>31</v>
      </c>
      <c r="C49" s="41" t="s">
        <v>32</v>
      </c>
      <c r="D49" s="31" t="s">
        <v>26</v>
      </c>
      <c r="E49" s="33">
        <v>1.22</v>
      </c>
      <c r="F49" s="33"/>
      <c r="G49" s="33"/>
      <c r="H49" s="33">
        <f>E49*F49</f>
        <v>0</v>
      </c>
      <c r="I49" s="33">
        <f>E49*G49</f>
        <v>0</v>
      </c>
      <c r="J49" s="33" t="s">
        <v>50</v>
      </c>
      <c r="K49" s="33">
        <f>I51*1.08</f>
        <v>0</v>
      </c>
      <c r="L49" s="33">
        <f>H49+K49+K51</f>
        <v>0</v>
      </c>
      <c r="S49" s="23"/>
    </row>
    <row r="50" spans="1:19" s="6" customFormat="1" ht="12" x14ac:dyDescent="0.2">
      <c r="A50" s="36"/>
      <c r="B50" s="36"/>
      <c r="C50" s="36"/>
      <c r="D50" s="36"/>
      <c r="E50" s="36"/>
      <c r="F50" s="33" t="s">
        <v>22</v>
      </c>
      <c r="G50" s="33" t="s">
        <v>22</v>
      </c>
      <c r="H50" s="33" t="s">
        <v>22</v>
      </c>
      <c r="I50" s="33" t="s">
        <v>22</v>
      </c>
      <c r="J50" s="33" t="s">
        <v>22</v>
      </c>
      <c r="K50" s="33" t="s">
        <v>22</v>
      </c>
      <c r="L50" s="36"/>
      <c r="S50" s="23"/>
    </row>
    <row r="51" spans="1:19" s="6" customFormat="1" ht="12" x14ac:dyDescent="0.2">
      <c r="A51" s="36"/>
      <c r="B51" s="36"/>
      <c r="C51" s="36"/>
      <c r="D51" s="36"/>
      <c r="E51" s="36"/>
      <c r="F51" s="33" t="s">
        <v>23</v>
      </c>
      <c r="G51" s="33"/>
      <c r="H51" s="33" t="s">
        <v>23</v>
      </c>
      <c r="I51" s="33">
        <f>E49*G51</f>
        <v>0</v>
      </c>
      <c r="J51" s="33" t="s">
        <v>23</v>
      </c>
      <c r="K51" s="33">
        <f>(H49+K49)*0.08</f>
        <v>0</v>
      </c>
      <c r="L51" s="36"/>
      <c r="S51" s="23"/>
    </row>
    <row r="52" spans="1:19" s="6" customFormat="1" ht="12" x14ac:dyDescent="0.2">
      <c r="A52" s="36">
        <v>11</v>
      </c>
      <c r="B52" s="36"/>
      <c r="C52" s="36"/>
      <c r="D52" s="36"/>
      <c r="E52" s="36"/>
      <c r="F52" s="36"/>
      <c r="G52" s="36"/>
      <c r="H52" s="33"/>
      <c r="I52" s="33"/>
      <c r="J52" s="33"/>
      <c r="K52" s="33"/>
      <c r="L52" s="36"/>
      <c r="S52" s="16"/>
    </row>
    <row r="53" spans="1:19" s="6" customFormat="1" ht="36" x14ac:dyDescent="0.2">
      <c r="A53" s="37" t="s">
        <v>50</v>
      </c>
      <c r="B53" s="42" t="s">
        <v>61</v>
      </c>
      <c r="C53" s="47" t="s">
        <v>60</v>
      </c>
      <c r="D53" s="44" t="s">
        <v>54</v>
      </c>
      <c r="E53" s="33">
        <v>1.22</v>
      </c>
      <c r="F53" s="46"/>
      <c r="G53" s="49" t="s">
        <v>50</v>
      </c>
      <c r="H53" s="33">
        <f>E53*F53</f>
        <v>0</v>
      </c>
      <c r="I53" s="33"/>
      <c r="J53" s="33">
        <f>H53</f>
        <v>0</v>
      </c>
      <c r="K53" s="33" t="s">
        <v>23</v>
      </c>
      <c r="L53" s="36">
        <f>H53+K55</f>
        <v>0</v>
      </c>
      <c r="S53" s="16"/>
    </row>
    <row r="54" spans="1:19" s="6" customFormat="1" ht="12" x14ac:dyDescent="0.2">
      <c r="A54" s="36"/>
      <c r="B54" s="36"/>
      <c r="C54" s="36"/>
      <c r="D54" s="36"/>
      <c r="E54" s="36"/>
      <c r="F54" s="33"/>
      <c r="G54" s="33"/>
      <c r="H54" s="33"/>
      <c r="I54" s="33"/>
      <c r="J54" s="33"/>
      <c r="K54" s="33" t="s">
        <v>22</v>
      </c>
      <c r="L54" s="36"/>
      <c r="S54" s="16"/>
    </row>
    <row r="55" spans="1:19" s="6" customFormat="1" ht="12" x14ac:dyDescent="0.2">
      <c r="A55" s="36">
        <v>12</v>
      </c>
      <c r="B55" s="36"/>
      <c r="C55" s="36"/>
      <c r="D55" s="36"/>
      <c r="E55" s="36"/>
      <c r="F55" s="33"/>
      <c r="G55" s="33"/>
      <c r="H55" s="33"/>
      <c r="I55" s="33"/>
      <c r="J55" s="33"/>
      <c r="K55" s="33">
        <f>H53*0.08</f>
        <v>0</v>
      </c>
      <c r="L55" s="36"/>
      <c r="S55" s="16"/>
    </row>
    <row r="56" spans="1:19" s="6" customFormat="1" ht="72" x14ac:dyDescent="0.2">
      <c r="A56" s="37" t="s">
        <v>50</v>
      </c>
      <c r="B56" s="51" t="s">
        <v>33</v>
      </c>
      <c r="C56" s="41" t="s">
        <v>34</v>
      </c>
      <c r="D56" s="31" t="s">
        <v>35</v>
      </c>
      <c r="E56" s="33">
        <v>500</v>
      </c>
      <c r="F56" s="33"/>
      <c r="G56" s="33"/>
      <c r="H56" s="33">
        <f>E56*F56</f>
        <v>0</v>
      </c>
      <c r="I56" s="33">
        <f>E56*G56</f>
        <v>0</v>
      </c>
      <c r="J56" s="33"/>
      <c r="K56" s="33">
        <f>(H58+I58)*1.08</f>
        <v>0</v>
      </c>
      <c r="L56" s="33">
        <f>H56+K56+K58</f>
        <v>0</v>
      </c>
      <c r="S56" s="16"/>
    </row>
    <row r="57" spans="1:19" s="6" customFormat="1" ht="12" x14ac:dyDescent="0.2">
      <c r="A57" s="36"/>
      <c r="B57" s="52"/>
      <c r="C57" s="36"/>
      <c r="D57" s="36"/>
      <c r="E57" s="36"/>
      <c r="F57" s="33" t="s">
        <v>22</v>
      </c>
      <c r="G57" s="33" t="s">
        <v>22</v>
      </c>
      <c r="H57" s="33" t="s">
        <v>22</v>
      </c>
      <c r="I57" s="33" t="s">
        <v>22</v>
      </c>
      <c r="J57" s="33" t="s">
        <v>22</v>
      </c>
      <c r="K57" s="33" t="s">
        <v>22</v>
      </c>
      <c r="L57" s="36"/>
      <c r="S57" s="16"/>
    </row>
    <row r="58" spans="1:19" s="6" customFormat="1" ht="12" x14ac:dyDescent="0.2">
      <c r="A58" s="36"/>
      <c r="B58" s="52"/>
      <c r="C58" s="36"/>
      <c r="D58" s="36"/>
      <c r="E58" s="36"/>
      <c r="F58" s="33"/>
      <c r="G58" s="33"/>
      <c r="H58" s="33">
        <f>E56*F58</f>
        <v>0</v>
      </c>
      <c r="I58" s="33">
        <f>E56*G58</f>
        <v>0</v>
      </c>
      <c r="J58" s="33" t="s">
        <v>23</v>
      </c>
      <c r="K58" s="33">
        <f>(H56+K56)*0.08</f>
        <v>0</v>
      </c>
      <c r="L58" s="36"/>
      <c r="S58" s="16"/>
    </row>
    <row r="59" spans="1:19" s="6" customFormat="1" ht="84" x14ac:dyDescent="0.2">
      <c r="A59" s="36"/>
      <c r="B59" s="51" t="s">
        <v>36</v>
      </c>
      <c r="C59" s="41" t="s">
        <v>37</v>
      </c>
      <c r="D59" s="31" t="s">
        <v>35</v>
      </c>
      <c r="E59" s="33">
        <v>500</v>
      </c>
      <c r="F59" s="33"/>
      <c r="G59" s="33"/>
      <c r="H59" s="33">
        <f>E59*F59</f>
        <v>0</v>
      </c>
      <c r="I59" s="33">
        <f>E59*G59</f>
        <v>0</v>
      </c>
      <c r="J59" s="33" t="s">
        <v>50</v>
      </c>
      <c r="K59" s="33">
        <f>H61*1.08</f>
        <v>0</v>
      </c>
      <c r="L59" s="33">
        <f>H59+K59+K61</f>
        <v>0</v>
      </c>
      <c r="S59" s="23"/>
    </row>
    <row r="60" spans="1:19" s="6" customFormat="1" ht="12" x14ac:dyDescent="0.2">
      <c r="A60" s="36"/>
      <c r="B60" s="36"/>
      <c r="C60" s="36"/>
      <c r="D60" s="36"/>
      <c r="E60" s="36"/>
      <c r="F60" s="33" t="s">
        <v>22</v>
      </c>
      <c r="G60" s="33" t="s">
        <v>22</v>
      </c>
      <c r="H60" s="33" t="s">
        <v>22</v>
      </c>
      <c r="I60" s="33" t="s">
        <v>22</v>
      </c>
      <c r="J60" s="33" t="s">
        <v>22</v>
      </c>
      <c r="K60" s="33" t="s">
        <v>22</v>
      </c>
      <c r="L60" s="36"/>
      <c r="S60" s="23"/>
    </row>
    <row r="61" spans="1:19" s="6" customFormat="1" ht="12" x14ac:dyDescent="0.2">
      <c r="A61" s="37" t="s">
        <v>50</v>
      </c>
      <c r="B61" s="36"/>
      <c r="C61" s="36"/>
      <c r="D61" s="36"/>
      <c r="E61" s="36"/>
      <c r="F61" s="33"/>
      <c r="G61" s="33" t="s">
        <v>23</v>
      </c>
      <c r="H61" s="33">
        <f>E59*F61</f>
        <v>0</v>
      </c>
      <c r="I61" s="33" t="s">
        <v>23</v>
      </c>
      <c r="J61" s="33" t="s">
        <v>23</v>
      </c>
      <c r="K61" s="33">
        <f>(H59+K59)*0.08</f>
        <v>0</v>
      </c>
      <c r="L61" s="36"/>
      <c r="M61" s="21" t="s">
        <v>50</v>
      </c>
      <c r="P61" s="22" t="s">
        <v>50</v>
      </c>
      <c r="S61" s="16"/>
    </row>
    <row r="62" spans="1:19" s="6" customFormat="1" ht="48" x14ac:dyDescent="0.2">
      <c r="A62" s="36"/>
      <c r="B62" s="42" t="s">
        <v>63</v>
      </c>
      <c r="C62" s="47" t="s">
        <v>62</v>
      </c>
      <c r="D62" s="44" t="s">
        <v>54</v>
      </c>
      <c r="E62" s="45">
        <v>11</v>
      </c>
      <c r="F62" s="46"/>
      <c r="G62" s="36"/>
      <c r="H62" s="36">
        <f>E62*F62</f>
        <v>0</v>
      </c>
      <c r="I62" s="36"/>
      <c r="J62" s="36">
        <f>H62</f>
        <v>0</v>
      </c>
      <c r="K62" s="33" t="s">
        <v>23</v>
      </c>
      <c r="L62" s="36">
        <f>H62+K64</f>
        <v>0</v>
      </c>
      <c r="S62" s="16"/>
    </row>
    <row r="63" spans="1:19" s="6" customFormat="1" ht="12" x14ac:dyDescent="0.2">
      <c r="A63" s="36"/>
      <c r="B63" s="42"/>
      <c r="C63" s="47"/>
      <c r="D63" s="48"/>
      <c r="E63" s="49"/>
      <c r="F63" s="50"/>
      <c r="G63" s="36"/>
      <c r="H63" s="36"/>
      <c r="I63" s="36"/>
      <c r="J63" s="36"/>
      <c r="K63" s="33" t="s">
        <v>22</v>
      </c>
      <c r="L63" s="36"/>
      <c r="S63" s="16"/>
    </row>
    <row r="64" spans="1:19" s="6" customFormat="1" ht="12" x14ac:dyDescent="0.2">
      <c r="A64" s="37" t="s">
        <v>50</v>
      </c>
      <c r="B64" s="42"/>
      <c r="C64" s="47"/>
      <c r="D64" s="48"/>
      <c r="E64" s="49"/>
      <c r="F64" s="50"/>
      <c r="G64" s="36"/>
      <c r="H64" s="36"/>
      <c r="I64" s="36"/>
      <c r="J64" s="36"/>
      <c r="K64" s="33">
        <f>H62*0.08</f>
        <v>0</v>
      </c>
      <c r="L64" s="36"/>
      <c r="S64" s="16"/>
    </row>
    <row r="65" spans="1:19" s="6" customFormat="1" ht="12" x14ac:dyDescent="0.2">
      <c r="A65" s="36"/>
      <c r="B65" s="36"/>
      <c r="C65" s="53" t="s">
        <v>38</v>
      </c>
      <c r="D65" s="36"/>
      <c r="E65" s="36"/>
      <c r="F65" s="36"/>
      <c r="G65" s="36"/>
      <c r="H65" s="54">
        <f>H25+H29+H36+H39+H42+H49+H56+H59+H53+H46+H62+H33+H22+H18</f>
        <v>0</v>
      </c>
      <c r="I65" s="36"/>
      <c r="J65" s="36"/>
      <c r="K65" s="36"/>
      <c r="L65" s="36"/>
      <c r="M65" s="22" t="s">
        <v>50</v>
      </c>
      <c r="S65" s="16"/>
    </row>
    <row r="66" spans="1:19" s="6" customFormat="1" ht="12" x14ac:dyDescent="0.2">
      <c r="A66" s="36"/>
      <c r="B66" s="36"/>
      <c r="C66" s="36" t="s">
        <v>39</v>
      </c>
      <c r="D66" s="36"/>
      <c r="E66" s="36"/>
      <c r="F66" s="36"/>
      <c r="G66" s="36"/>
      <c r="H66" s="36"/>
      <c r="I66" s="36"/>
      <c r="J66" s="36"/>
      <c r="K66" s="36"/>
      <c r="L66" s="36"/>
      <c r="S66" s="16"/>
    </row>
    <row r="67" spans="1:19" s="6" customFormat="1" ht="12" x14ac:dyDescent="0.2">
      <c r="A67" s="37" t="s">
        <v>50</v>
      </c>
      <c r="B67" s="36"/>
      <c r="C67" s="36" t="s">
        <v>40</v>
      </c>
      <c r="D67" s="36"/>
      <c r="E67" s="36"/>
      <c r="F67" s="36"/>
      <c r="G67" s="36"/>
      <c r="H67" s="55">
        <f>H27+H31+H58+H61+H44+H20+H24</f>
        <v>0</v>
      </c>
      <c r="I67" s="36"/>
      <c r="J67" s="36"/>
      <c r="K67" s="36"/>
      <c r="L67" s="36"/>
      <c r="S67" s="16"/>
    </row>
    <row r="68" spans="1:19" s="6" customFormat="1" ht="12" x14ac:dyDescent="0.2">
      <c r="A68" s="36"/>
      <c r="B68" s="36"/>
      <c r="C68" s="36" t="s">
        <v>41</v>
      </c>
      <c r="D68" s="36"/>
      <c r="E68" s="36"/>
      <c r="F68" s="36"/>
      <c r="G68" s="36"/>
      <c r="H68" s="55">
        <f>I25+I29+I49+I56+I59+I42+I18+I22</f>
        <v>0</v>
      </c>
      <c r="I68" s="36"/>
      <c r="J68" s="36"/>
      <c r="K68" s="36"/>
      <c r="L68" s="36"/>
      <c r="S68" s="16"/>
    </row>
    <row r="69" spans="1:19" s="6" customFormat="1" ht="12" x14ac:dyDescent="0.2">
      <c r="A69" s="36"/>
      <c r="B69" s="36"/>
      <c r="C69" s="36" t="s">
        <v>42</v>
      </c>
      <c r="D69" s="36"/>
      <c r="E69" s="36"/>
      <c r="F69" s="36"/>
      <c r="G69" s="36"/>
      <c r="H69" s="55">
        <f>I58+I51+I31+I27+I44+I24+I20</f>
        <v>0</v>
      </c>
      <c r="I69" s="36"/>
      <c r="J69" s="36"/>
      <c r="K69" s="36"/>
      <c r="L69" s="36"/>
      <c r="S69" s="16"/>
    </row>
    <row r="70" spans="1:19" s="6" customFormat="1" ht="12" x14ac:dyDescent="0.2">
      <c r="A70" s="36"/>
      <c r="B70" s="36"/>
      <c r="C70" s="36" t="s">
        <v>43</v>
      </c>
      <c r="D70" s="36"/>
      <c r="E70" s="36"/>
      <c r="F70" s="36"/>
      <c r="G70" s="36"/>
      <c r="H70" s="55">
        <f>J53+J36+J33+J46+J62</f>
        <v>0</v>
      </c>
      <c r="I70" s="36"/>
      <c r="J70" s="36"/>
      <c r="K70" s="36"/>
      <c r="L70" s="36"/>
      <c r="S70" s="16"/>
    </row>
    <row r="71" spans="1:19" s="6" customFormat="1" ht="12" x14ac:dyDescent="0.2">
      <c r="A71" s="36"/>
      <c r="B71" s="36"/>
      <c r="C71" s="36" t="s">
        <v>44</v>
      </c>
      <c r="D71" s="36"/>
      <c r="E71" s="36"/>
      <c r="F71" s="36"/>
      <c r="G71" s="36"/>
      <c r="H71" s="55">
        <f>(H67+H69)*1.08</f>
        <v>0</v>
      </c>
      <c r="I71" s="36"/>
      <c r="J71" s="36"/>
      <c r="K71" s="36"/>
      <c r="L71" s="36"/>
      <c r="S71" s="16"/>
    </row>
    <row r="72" spans="1:19" s="6" customFormat="1" ht="12" x14ac:dyDescent="0.2">
      <c r="A72" s="36"/>
      <c r="B72" s="36"/>
      <c r="C72" s="36" t="s">
        <v>45</v>
      </c>
      <c r="D72" s="36"/>
      <c r="E72" s="36"/>
      <c r="F72" s="36"/>
      <c r="G72" s="36"/>
      <c r="H72" s="55">
        <f>(H71+H65)*0.08</f>
        <v>0</v>
      </c>
      <c r="I72" s="36"/>
      <c r="J72" s="55" t="s">
        <v>50</v>
      </c>
      <c r="K72" s="36"/>
      <c r="L72" s="36"/>
      <c r="S72" s="16"/>
    </row>
    <row r="73" spans="1:19" s="6" customFormat="1" ht="12" x14ac:dyDescent="0.2">
      <c r="A73" s="36"/>
      <c r="B73" s="36"/>
      <c r="C73" s="36" t="s">
        <v>70</v>
      </c>
      <c r="D73" s="36"/>
      <c r="E73" s="36"/>
      <c r="F73" s="36"/>
      <c r="G73" s="36"/>
      <c r="H73" s="56">
        <f>H65+H71+H72</f>
        <v>0</v>
      </c>
      <c r="I73" s="36"/>
      <c r="J73" s="55" t="s">
        <v>50</v>
      </c>
      <c r="K73" s="36"/>
      <c r="L73" s="36"/>
      <c r="S73" s="16"/>
    </row>
    <row r="74" spans="1:19" s="6" customFormat="1" ht="12" x14ac:dyDescent="0.2">
      <c r="A74" s="36"/>
      <c r="B74" s="36"/>
      <c r="C74" s="36" t="s">
        <v>71</v>
      </c>
      <c r="D74" s="36"/>
      <c r="E74" s="36"/>
      <c r="F74" s="36"/>
      <c r="G74" s="36"/>
      <c r="H74" s="56">
        <f>H73*1.12</f>
        <v>0</v>
      </c>
      <c r="I74" s="36"/>
      <c r="J74" s="36"/>
      <c r="K74" s="36"/>
      <c r="L74" s="36"/>
      <c r="S74" s="16"/>
    </row>
    <row r="75" spans="1:19" s="6" customFormat="1" ht="12" x14ac:dyDescent="0.2">
      <c r="S75" s="16"/>
    </row>
    <row r="76" spans="1:19" s="6" customFormat="1" ht="12" x14ac:dyDescent="0.2">
      <c r="B76" s="6" t="s">
        <v>50</v>
      </c>
      <c r="C76" s="5" t="s">
        <v>50</v>
      </c>
      <c r="D76" s="20" t="s">
        <v>46</v>
      </c>
      <c r="S76" s="16"/>
    </row>
    <row r="77" spans="1:19" s="6" customFormat="1" ht="12" x14ac:dyDescent="0.2">
      <c r="K77" s="22" t="s">
        <v>50</v>
      </c>
      <c r="S77" s="16"/>
    </row>
    <row r="78" spans="1:19" s="6" customFormat="1" ht="12" x14ac:dyDescent="0.2">
      <c r="S78" s="16"/>
    </row>
    <row r="79" spans="1:19" s="6" customFormat="1" ht="14.25" x14ac:dyDescent="0.2">
      <c r="B79" s="73" t="s">
        <v>73</v>
      </c>
      <c r="C79" s="73"/>
      <c r="D79" s="73"/>
      <c r="E79" s="73" t="s">
        <v>74</v>
      </c>
      <c r="F79" s="73"/>
      <c r="G79" s="73"/>
      <c r="H79" s="73"/>
      <c r="I79" s="73"/>
      <c r="S79" s="16"/>
    </row>
    <row r="80" spans="1:19" s="6" customFormat="1" ht="14.25" x14ac:dyDescent="0.2">
      <c r="B80" s="73"/>
      <c r="C80" s="73"/>
      <c r="D80" s="73"/>
      <c r="E80" s="73" t="s">
        <v>75</v>
      </c>
      <c r="F80" s="73"/>
      <c r="G80" s="73"/>
      <c r="H80" s="73"/>
      <c r="I80" s="73"/>
      <c r="S80" s="16"/>
    </row>
    <row r="81" spans="2:19" s="6" customFormat="1" ht="15" x14ac:dyDescent="0.2">
      <c r="B81" s="61"/>
      <c r="C81" s="62"/>
      <c r="D81" s="60"/>
      <c r="E81" s="59"/>
      <c r="F81" s="60"/>
      <c r="G81" s="59"/>
      <c r="H81" s="60"/>
      <c r="I81" s="60"/>
      <c r="S81" s="16"/>
    </row>
    <row r="82" spans="2:19" s="6" customFormat="1" ht="14.25" x14ac:dyDescent="0.2">
      <c r="B82" s="73"/>
      <c r="C82" s="73"/>
      <c r="D82" s="73"/>
      <c r="E82" s="73" t="s">
        <v>76</v>
      </c>
      <c r="F82" s="73"/>
      <c r="G82" s="73"/>
      <c r="H82" s="73"/>
      <c r="I82" s="73"/>
      <c r="S82" s="16"/>
    </row>
    <row r="83" spans="2:19" s="6" customFormat="1" ht="15" x14ac:dyDescent="0.2">
      <c r="B83" s="61"/>
      <c r="C83" s="62"/>
      <c r="D83" s="60"/>
      <c r="E83" s="59"/>
      <c r="F83" s="60"/>
      <c r="G83" s="59"/>
      <c r="H83" s="60"/>
      <c r="I83" s="60"/>
      <c r="S83" s="16"/>
    </row>
    <row r="84" spans="2:19" s="6" customFormat="1" ht="14.25" x14ac:dyDescent="0.2">
      <c r="B84" s="73" t="s">
        <v>78</v>
      </c>
      <c r="C84" s="73"/>
      <c r="D84" s="73"/>
      <c r="E84" s="73" t="s">
        <v>77</v>
      </c>
      <c r="F84" s="73"/>
      <c r="G84" s="73"/>
      <c r="H84" s="73"/>
      <c r="I84" s="73"/>
      <c r="S84" s="16"/>
    </row>
    <row r="85" spans="2:19" s="6" customFormat="1" ht="12" x14ac:dyDescent="0.2">
      <c r="S85" s="16"/>
    </row>
    <row r="86" spans="2:19" s="6" customFormat="1" ht="12" x14ac:dyDescent="0.2">
      <c r="S86" s="16"/>
    </row>
    <row r="87" spans="2:19" s="6" customFormat="1" ht="12" x14ac:dyDescent="0.2">
      <c r="S87" s="16"/>
    </row>
    <row r="88" spans="2:19" s="6" customFormat="1" ht="12" x14ac:dyDescent="0.2">
      <c r="S88" s="16"/>
    </row>
    <row r="89" spans="2:19" s="6" customFormat="1" ht="12" x14ac:dyDescent="0.2">
      <c r="S89" s="16"/>
    </row>
    <row r="90" spans="2:19" s="6" customFormat="1" ht="12" x14ac:dyDescent="0.2">
      <c r="S90" s="16"/>
    </row>
    <row r="91" spans="2:19" s="6" customFormat="1" ht="12" x14ac:dyDescent="0.2">
      <c r="S91" s="16"/>
    </row>
    <row r="92" spans="2:19" s="6" customFormat="1" ht="12" x14ac:dyDescent="0.2">
      <c r="S92" s="16"/>
    </row>
    <row r="93" spans="2:19" s="6" customFormat="1" ht="12" x14ac:dyDescent="0.2">
      <c r="S93" s="16"/>
    </row>
    <row r="94" spans="2:19" s="6" customFormat="1" ht="12" x14ac:dyDescent="0.2">
      <c r="S94" s="16"/>
    </row>
    <row r="95" spans="2:19" s="6" customFormat="1" ht="12" x14ac:dyDescent="0.2">
      <c r="S95" s="16"/>
    </row>
    <row r="96" spans="2:19" s="6" customFormat="1" ht="12" x14ac:dyDescent="0.2">
      <c r="S96" s="16"/>
    </row>
    <row r="97" spans="19:19" s="6" customFormat="1" ht="12" x14ac:dyDescent="0.2">
      <c r="S97" s="16"/>
    </row>
    <row r="98" spans="19:19" s="6" customFormat="1" ht="12" x14ac:dyDescent="0.2">
      <c r="S98" s="16"/>
    </row>
    <row r="99" spans="19:19" s="6" customFormat="1" ht="12" x14ac:dyDescent="0.2">
      <c r="S99" s="16"/>
    </row>
    <row r="100" spans="19:19" s="6" customFormat="1" ht="12" x14ac:dyDescent="0.2">
      <c r="S100" s="16"/>
    </row>
    <row r="101" spans="19:19" s="6" customFormat="1" ht="12" x14ac:dyDescent="0.2">
      <c r="S101" s="16"/>
    </row>
    <row r="102" spans="19:19" s="6" customFormat="1" ht="12" x14ac:dyDescent="0.2">
      <c r="S102" s="16"/>
    </row>
    <row r="103" spans="19:19" s="6" customFormat="1" ht="12" x14ac:dyDescent="0.2">
      <c r="S103" s="16"/>
    </row>
    <row r="104" spans="19:19" s="6" customFormat="1" ht="12" x14ac:dyDescent="0.2">
      <c r="S104" s="16"/>
    </row>
    <row r="105" spans="19:19" s="6" customFormat="1" ht="12" x14ac:dyDescent="0.2">
      <c r="S105" s="16"/>
    </row>
    <row r="106" spans="19:19" s="6" customFormat="1" ht="12" x14ac:dyDescent="0.2">
      <c r="S106" s="16"/>
    </row>
    <row r="107" spans="19:19" s="6" customFormat="1" ht="12" x14ac:dyDescent="0.2">
      <c r="S107" s="16"/>
    </row>
    <row r="108" spans="19:19" s="6" customFormat="1" ht="12" x14ac:dyDescent="0.2">
      <c r="S108" s="16"/>
    </row>
    <row r="109" spans="19:19" s="6" customFormat="1" ht="12" x14ac:dyDescent="0.2">
      <c r="S109" s="16"/>
    </row>
    <row r="110" spans="19:19" s="6" customFormat="1" ht="12" x14ac:dyDescent="0.2">
      <c r="S110" s="16"/>
    </row>
    <row r="111" spans="19:19" s="6" customFormat="1" ht="12" x14ac:dyDescent="0.2">
      <c r="S111" s="16"/>
    </row>
    <row r="112" spans="19:19" s="6" customFormat="1" ht="12" x14ac:dyDescent="0.2">
      <c r="S112" s="16"/>
    </row>
    <row r="113" spans="19:19" s="6" customFormat="1" ht="12" x14ac:dyDescent="0.2">
      <c r="S113" s="16"/>
    </row>
    <row r="114" spans="19:19" s="6" customFormat="1" ht="12" x14ac:dyDescent="0.2">
      <c r="S114" s="16"/>
    </row>
    <row r="115" spans="19:19" s="6" customFormat="1" ht="12" x14ac:dyDescent="0.2">
      <c r="S115" s="16"/>
    </row>
    <row r="116" spans="19:19" s="6" customFormat="1" ht="12" x14ac:dyDescent="0.2">
      <c r="S116" s="16"/>
    </row>
    <row r="117" spans="19:19" s="6" customFormat="1" ht="12" x14ac:dyDescent="0.2">
      <c r="S117" s="16"/>
    </row>
    <row r="118" spans="19:19" s="6" customFormat="1" ht="12" x14ac:dyDescent="0.2">
      <c r="S118" s="16"/>
    </row>
    <row r="119" spans="19:19" s="6" customFormat="1" ht="12" x14ac:dyDescent="0.2">
      <c r="S119" s="16"/>
    </row>
    <row r="120" spans="19:19" s="6" customFormat="1" ht="12" x14ac:dyDescent="0.2">
      <c r="S120" s="16"/>
    </row>
    <row r="121" spans="19:19" s="6" customFormat="1" ht="12" x14ac:dyDescent="0.2">
      <c r="S121" s="16"/>
    </row>
    <row r="122" spans="19:19" s="6" customFormat="1" ht="12" x14ac:dyDescent="0.2">
      <c r="S122" s="16"/>
    </row>
    <row r="123" spans="19:19" s="6" customFormat="1" ht="12" x14ac:dyDescent="0.2">
      <c r="S123" s="16"/>
    </row>
    <row r="124" spans="19:19" s="6" customFormat="1" ht="12" x14ac:dyDescent="0.2">
      <c r="S124" s="16"/>
    </row>
    <row r="125" spans="19:19" s="6" customFormat="1" ht="12" x14ac:dyDescent="0.2">
      <c r="S125" s="16"/>
    </row>
    <row r="126" spans="19:19" s="6" customFormat="1" ht="12" x14ac:dyDescent="0.2">
      <c r="S126" s="16"/>
    </row>
    <row r="127" spans="19:19" s="6" customFormat="1" ht="12" x14ac:dyDescent="0.2">
      <c r="S127" s="16"/>
    </row>
    <row r="128" spans="19:19" s="6" customFormat="1" ht="12" x14ac:dyDescent="0.2">
      <c r="S128" s="16"/>
    </row>
    <row r="129" spans="19:19" s="6" customFormat="1" ht="12" x14ac:dyDescent="0.2">
      <c r="S129" s="16"/>
    </row>
    <row r="130" spans="19:19" s="6" customFormat="1" ht="12" x14ac:dyDescent="0.2">
      <c r="S130" s="16"/>
    </row>
    <row r="131" spans="19:19" s="6" customFormat="1" ht="12" x14ac:dyDescent="0.2">
      <c r="S131" s="16"/>
    </row>
    <row r="132" spans="19:19" s="6" customFormat="1" ht="12" x14ac:dyDescent="0.2">
      <c r="S132" s="16"/>
    </row>
    <row r="133" spans="19:19" s="6" customFormat="1" ht="12" x14ac:dyDescent="0.2">
      <c r="S133" s="16"/>
    </row>
    <row r="134" spans="19:19" s="6" customFormat="1" ht="12" x14ac:dyDescent="0.2">
      <c r="S134" s="16"/>
    </row>
    <row r="135" spans="19:19" s="6" customFormat="1" ht="12" x14ac:dyDescent="0.2">
      <c r="S135" s="16"/>
    </row>
    <row r="136" spans="19:19" s="6" customFormat="1" ht="12" x14ac:dyDescent="0.2">
      <c r="S136" s="16"/>
    </row>
    <row r="137" spans="19:19" s="6" customFormat="1" ht="12" x14ac:dyDescent="0.2">
      <c r="S137" s="16"/>
    </row>
    <row r="138" spans="19:19" s="6" customFormat="1" ht="12" x14ac:dyDescent="0.2">
      <c r="S138" s="16"/>
    </row>
    <row r="139" spans="19:19" s="6" customFormat="1" ht="12" x14ac:dyDescent="0.2">
      <c r="S139" s="16"/>
    </row>
    <row r="140" spans="19:19" s="6" customFormat="1" ht="12" x14ac:dyDescent="0.2">
      <c r="S140" s="16"/>
    </row>
    <row r="141" spans="19:19" s="6" customFormat="1" ht="12" x14ac:dyDescent="0.2">
      <c r="S141" s="16"/>
    </row>
    <row r="142" spans="19:19" s="6" customFormat="1" ht="12" x14ac:dyDescent="0.2">
      <c r="S142" s="16"/>
    </row>
    <row r="143" spans="19:19" s="6" customFormat="1" ht="12" x14ac:dyDescent="0.2">
      <c r="S143" s="16"/>
    </row>
    <row r="144" spans="19:19" s="6" customFormat="1" ht="12" x14ac:dyDescent="0.2">
      <c r="S144" s="16"/>
    </row>
    <row r="145" spans="19:19" s="6" customFormat="1" ht="12" x14ac:dyDescent="0.2">
      <c r="S145" s="16"/>
    </row>
    <row r="146" spans="19:19" s="6" customFormat="1" ht="12" x14ac:dyDescent="0.2">
      <c r="S146" s="16"/>
    </row>
    <row r="147" spans="19:19" s="6" customFormat="1" ht="12" x14ac:dyDescent="0.2">
      <c r="S147" s="16"/>
    </row>
    <row r="148" spans="19:19" s="6" customFormat="1" ht="12" x14ac:dyDescent="0.2">
      <c r="S148" s="16"/>
    </row>
    <row r="149" spans="19:19" s="6" customFormat="1" ht="12" x14ac:dyDescent="0.2">
      <c r="S149" s="16"/>
    </row>
    <row r="150" spans="19:19" s="6" customFormat="1" ht="12" x14ac:dyDescent="0.2">
      <c r="S150" s="16"/>
    </row>
    <row r="151" spans="19:19" s="6" customFormat="1" ht="12" x14ac:dyDescent="0.2">
      <c r="S151" s="16"/>
    </row>
    <row r="152" spans="19:19" s="6" customFormat="1" ht="12" x14ac:dyDescent="0.2">
      <c r="S152" s="16"/>
    </row>
    <row r="153" spans="19:19" s="6" customFormat="1" ht="12" x14ac:dyDescent="0.2">
      <c r="S153" s="16"/>
    </row>
    <row r="154" spans="19:19" s="6" customFormat="1" ht="12" x14ac:dyDescent="0.2">
      <c r="S154" s="16"/>
    </row>
    <row r="155" spans="19:19" s="6" customFormat="1" ht="12" x14ac:dyDescent="0.2">
      <c r="S155" s="16"/>
    </row>
    <row r="156" spans="19:19" s="6" customFormat="1" ht="12" x14ac:dyDescent="0.2">
      <c r="S156" s="16"/>
    </row>
    <row r="157" spans="19:19" s="6" customFormat="1" ht="12" x14ac:dyDescent="0.2">
      <c r="S157" s="16"/>
    </row>
    <row r="158" spans="19:19" s="6" customFormat="1" ht="12" x14ac:dyDescent="0.2">
      <c r="S158" s="16"/>
    </row>
    <row r="159" spans="19:19" s="6" customFormat="1" ht="12" x14ac:dyDescent="0.2">
      <c r="S159" s="16"/>
    </row>
    <row r="160" spans="19:19" s="6" customFormat="1" ht="12" x14ac:dyDescent="0.2">
      <c r="S160" s="16"/>
    </row>
    <row r="161" spans="19:19" s="6" customFormat="1" ht="12" x14ac:dyDescent="0.2">
      <c r="S161" s="16"/>
    </row>
    <row r="162" spans="19:19" s="6" customFormat="1" ht="12" x14ac:dyDescent="0.2">
      <c r="S162" s="16"/>
    </row>
    <row r="163" spans="19:19" s="6" customFormat="1" ht="12" x14ac:dyDescent="0.2">
      <c r="S163" s="16"/>
    </row>
    <row r="164" spans="19:19" s="6" customFormat="1" ht="12" x14ac:dyDescent="0.2">
      <c r="S164" s="16"/>
    </row>
    <row r="165" spans="19:19" s="6" customFormat="1" ht="12" x14ac:dyDescent="0.2">
      <c r="S165" s="16"/>
    </row>
    <row r="166" spans="19:19" s="6" customFormat="1" ht="12" x14ac:dyDescent="0.2">
      <c r="S166" s="16"/>
    </row>
    <row r="167" spans="19:19" s="6" customFormat="1" ht="12" x14ac:dyDescent="0.2">
      <c r="S167" s="16"/>
    </row>
    <row r="168" spans="19:19" s="6" customFormat="1" ht="12" x14ac:dyDescent="0.2">
      <c r="S168" s="16"/>
    </row>
    <row r="169" spans="19:19" s="6" customFormat="1" ht="12" x14ac:dyDescent="0.2">
      <c r="S169" s="16"/>
    </row>
    <row r="170" spans="19:19" s="6" customFormat="1" ht="12" x14ac:dyDescent="0.2">
      <c r="S170" s="16"/>
    </row>
    <row r="171" spans="19:19" s="6" customFormat="1" ht="12" x14ac:dyDescent="0.2">
      <c r="S171" s="16"/>
    </row>
    <row r="172" spans="19:19" s="6" customFormat="1" ht="12" x14ac:dyDescent="0.2">
      <c r="S172" s="16"/>
    </row>
    <row r="173" spans="19:19" s="6" customFormat="1" ht="12" x14ac:dyDescent="0.2">
      <c r="S173" s="16"/>
    </row>
    <row r="174" spans="19:19" s="6" customFormat="1" ht="12" x14ac:dyDescent="0.2">
      <c r="S174" s="16"/>
    </row>
    <row r="175" spans="19:19" s="6" customFormat="1" ht="12" x14ac:dyDescent="0.2">
      <c r="S175" s="16"/>
    </row>
    <row r="176" spans="19:19" s="6" customFormat="1" ht="12" x14ac:dyDescent="0.2">
      <c r="S176" s="16"/>
    </row>
    <row r="177" spans="19:19" s="6" customFormat="1" ht="12" x14ac:dyDescent="0.2">
      <c r="S177" s="16"/>
    </row>
    <row r="178" spans="19:19" s="6" customFormat="1" ht="12" x14ac:dyDescent="0.2">
      <c r="S178" s="16"/>
    </row>
    <row r="179" spans="19:19" s="6" customFormat="1" ht="12" x14ac:dyDescent="0.2">
      <c r="S179" s="16"/>
    </row>
    <row r="180" spans="19:19" s="6" customFormat="1" ht="12" x14ac:dyDescent="0.2">
      <c r="S180" s="16"/>
    </row>
    <row r="181" spans="19:19" s="6" customFormat="1" ht="12" x14ac:dyDescent="0.2">
      <c r="S181" s="16"/>
    </row>
    <row r="182" spans="19:19" s="6" customFormat="1" ht="12" x14ac:dyDescent="0.2">
      <c r="S182" s="16"/>
    </row>
    <row r="183" spans="19:19" s="6" customFormat="1" ht="12" x14ac:dyDescent="0.2">
      <c r="S183" s="16"/>
    </row>
    <row r="184" spans="19:19" s="6" customFormat="1" ht="12" x14ac:dyDescent="0.2">
      <c r="S184" s="16"/>
    </row>
    <row r="185" spans="19:19" s="6" customFormat="1" ht="12" x14ac:dyDescent="0.2">
      <c r="S185" s="16"/>
    </row>
    <row r="186" spans="19:19" s="6" customFormat="1" ht="12" x14ac:dyDescent="0.2">
      <c r="S186" s="16"/>
    </row>
    <row r="187" spans="19:19" s="6" customFormat="1" ht="12" x14ac:dyDescent="0.2">
      <c r="S187" s="16"/>
    </row>
    <row r="188" spans="19:19" s="6" customFormat="1" ht="12" x14ac:dyDescent="0.2">
      <c r="S188" s="16"/>
    </row>
    <row r="189" spans="19:19" s="6" customFormat="1" ht="12" x14ac:dyDescent="0.2">
      <c r="S189" s="16"/>
    </row>
    <row r="190" spans="19:19" s="6" customFormat="1" ht="12" x14ac:dyDescent="0.2">
      <c r="S190" s="16"/>
    </row>
    <row r="191" spans="19:19" s="6" customFormat="1" ht="12" x14ac:dyDescent="0.2">
      <c r="S191" s="16"/>
    </row>
    <row r="192" spans="19:19" s="6" customFormat="1" ht="12" x14ac:dyDescent="0.2">
      <c r="S192" s="16"/>
    </row>
    <row r="193" spans="19:19" s="6" customFormat="1" ht="12" x14ac:dyDescent="0.2">
      <c r="S193" s="16"/>
    </row>
    <row r="194" spans="19:19" s="6" customFormat="1" ht="12" x14ac:dyDescent="0.2">
      <c r="S194" s="16"/>
    </row>
    <row r="195" spans="19:19" s="6" customFormat="1" ht="12" x14ac:dyDescent="0.2">
      <c r="S195" s="16"/>
    </row>
    <row r="196" spans="19:19" s="6" customFormat="1" ht="12" x14ac:dyDescent="0.2">
      <c r="S196" s="16"/>
    </row>
    <row r="197" spans="19:19" s="6" customFormat="1" ht="12" x14ac:dyDescent="0.2">
      <c r="S197" s="16"/>
    </row>
    <row r="198" spans="19:19" s="6" customFormat="1" ht="12" x14ac:dyDescent="0.2">
      <c r="S198" s="16"/>
    </row>
    <row r="199" spans="19:19" s="6" customFormat="1" ht="12" x14ac:dyDescent="0.2">
      <c r="S199" s="16"/>
    </row>
    <row r="200" spans="19:19" s="6" customFormat="1" ht="12" x14ac:dyDescent="0.2">
      <c r="S200" s="16"/>
    </row>
    <row r="201" spans="19:19" s="6" customFormat="1" ht="12" x14ac:dyDescent="0.2">
      <c r="S201" s="16"/>
    </row>
    <row r="202" spans="19:19" s="6" customFormat="1" ht="12" x14ac:dyDescent="0.2">
      <c r="S202" s="16"/>
    </row>
    <row r="203" spans="19:19" s="6" customFormat="1" ht="12" x14ac:dyDescent="0.2">
      <c r="S203" s="16"/>
    </row>
    <row r="204" spans="19:19" s="6" customFormat="1" ht="12" x14ac:dyDescent="0.2">
      <c r="S204" s="16"/>
    </row>
    <row r="205" spans="19:19" s="6" customFormat="1" ht="12" x14ac:dyDescent="0.2">
      <c r="S205" s="16"/>
    </row>
    <row r="206" spans="19:19" s="6" customFormat="1" ht="12" x14ac:dyDescent="0.2">
      <c r="S206" s="16"/>
    </row>
    <row r="207" spans="19:19" s="6" customFormat="1" ht="12" x14ac:dyDescent="0.2">
      <c r="S207" s="16"/>
    </row>
    <row r="208" spans="19:19" s="6" customFormat="1" ht="12" x14ac:dyDescent="0.2">
      <c r="S208" s="16"/>
    </row>
    <row r="209" spans="19:19" s="6" customFormat="1" ht="12" x14ac:dyDescent="0.2">
      <c r="S209" s="16"/>
    </row>
    <row r="210" spans="19:19" s="6" customFormat="1" ht="12" x14ac:dyDescent="0.2">
      <c r="S210" s="16"/>
    </row>
    <row r="211" spans="19:19" s="6" customFormat="1" ht="12" x14ac:dyDescent="0.2">
      <c r="S211" s="16"/>
    </row>
    <row r="212" spans="19:19" s="6" customFormat="1" ht="12" x14ac:dyDescent="0.2">
      <c r="S212" s="16"/>
    </row>
    <row r="213" spans="19:19" s="6" customFormat="1" ht="12" x14ac:dyDescent="0.2">
      <c r="S213" s="16"/>
    </row>
    <row r="214" spans="19:19" s="6" customFormat="1" ht="12" x14ac:dyDescent="0.2">
      <c r="S214" s="16"/>
    </row>
    <row r="215" spans="19:19" s="6" customFormat="1" ht="12" x14ac:dyDescent="0.2">
      <c r="S215" s="16"/>
    </row>
    <row r="216" spans="19:19" s="6" customFormat="1" ht="12" x14ac:dyDescent="0.2">
      <c r="S216" s="16"/>
    </row>
    <row r="217" spans="19:19" s="6" customFormat="1" ht="12" x14ac:dyDescent="0.2">
      <c r="S217" s="16"/>
    </row>
    <row r="218" spans="19:19" s="6" customFormat="1" ht="12" x14ac:dyDescent="0.2">
      <c r="S218" s="16"/>
    </row>
    <row r="219" spans="19:19" s="6" customFormat="1" ht="12" x14ac:dyDescent="0.2">
      <c r="S219" s="16"/>
    </row>
    <row r="220" spans="19:19" s="6" customFormat="1" ht="12" x14ac:dyDescent="0.2">
      <c r="S220" s="16"/>
    </row>
    <row r="221" spans="19:19" s="6" customFormat="1" ht="12" x14ac:dyDescent="0.2">
      <c r="S221" s="16"/>
    </row>
    <row r="222" spans="19:19" s="6" customFormat="1" ht="12" x14ac:dyDescent="0.2">
      <c r="S222" s="16"/>
    </row>
    <row r="223" spans="19:19" s="6" customFormat="1" ht="12" x14ac:dyDescent="0.2">
      <c r="S223" s="16"/>
    </row>
    <row r="224" spans="19:19" s="6" customFormat="1" ht="12" x14ac:dyDescent="0.2">
      <c r="S224" s="16"/>
    </row>
    <row r="225" spans="2:19" s="6" customFormat="1" ht="12" x14ac:dyDescent="0.2">
      <c r="S225" s="16"/>
    </row>
    <row r="226" spans="2:19" s="6" customFormat="1" ht="12" x14ac:dyDescent="0.2">
      <c r="S226" s="16"/>
    </row>
    <row r="227" spans="2:19" s="6" customFormat="1" ht="12" x14ac:dyDescent="0.2">
      <c r="S227" s="16"/>
    </row>
    <row r="228" spans="2:19" s="6" customFormat="1" ht="12" x14ac:dyDescent="0.2">
      <c r="S228" s="16"/>
    </row>
    <row r="229" spans="2:19" s="6" customFormat="1" ht="12" x14ac:dyDescent="0.2">
      <c r="S229" s="16"/>
    </row>
    <row r="230" spans="2:19" s="6" customFormat="1" ht="12" x14ac:dyDescent="0.2">
      <c r="S230" s="16"/>
    </row>
    <row r="231" spans="2:19" s="6" customFormat="1" ht="12" x14ac:dyDescent="0.2">
      <c r="S231" s="16"/>
    </row>
    <row r="232" spans="2:19" s="6" customFormat="1" ht="12" x14ac:dyDescent="0.2">
      <c r="S232" s="16"/>
    </row>
    <row r="233" spans="2:19" s="6" customFormat="1" ht="12" x14ac:dyDescent="0.2">
      <c r="S233" s="16"/>
    </row>
    <row r="234" spans="2:19" s="6" customFormat="1" ht="12" x14ac:dyDescent="0.2">
      <c r="S234" s="16"/>
    </row>
    <row r="235" spans="2:19" s="6" customFormat="1" ht="12" x14ac:dyDescent="0.2">
      <c r="S235" s="16"/>
    </row>
    <row r="236" spans="2:19" s="6" customFormat="1" ht="12" x14ac:dyDescent="0.2">
      <c r="S236" s="16"/>
    </row>
    <row r="237" spans="2:19" s="6" customFormat="1" ht="12" x14ac:dyDescent="0.2">
      <c r="S237" s="16"/>
    </row>
    <row r="238" spans="2:19" s="6" customFormat="1" ht="12" x14ac:dyDescent="0.2">
      <c r="S238" s="16"/>
    </row>
    <row r="239" spans="2:19" s="6" customFormat="1" ht="12" x14ac:dyDescent="0.2">
      <c r="S239" s="16"/>
    </row>
    <row r="240" spans="2:19" s="6" customFormat="1" x14ac:dyDescent="0.2">
      <c r="B240"/>
      <c r="C240"/>
      <c r="D240"/>
      <c r="E240"/>
      <c r="F240"/>
      <c r="G240"/>
      <c r="H240"/>
      <c r="I240"/>
      <c r="J240"/>
      <c r="K240"/>
      <c r="L240"/>
      <c r="S240" s="16"/>
    </row>
    <row r="241" spans="2:19" s="6" customFormat="1" x14ac:dyDescent="0.2">
      <c r="B241"/>
      <c r="C241"/>
      <c r="D241"/>
      <c r="E241"/>
      <c r="F241"/>
      <c r="G241"/>
      <c r="H241"/>
      <c r="I241"/>
      <c r="J241"/>
      <c r="K241"/>
      <c r="L241"/>
      <c r="S241" s="16"/>
    </row>
    <row r="242" spans="2:19" s="6" customFormat="1" x14ac:dyDescent="0.2">
      <c r="B242"/>
      <c r="C242"/>
      <c r="D242"/>
      <c r="E242"/>
      <c r="F242"/>
      <c r="G242"/>
      <c r="H242"/>
      <c r="I242"/>
      <c r="J242"/>
      <c r="K242"/>
      <c r="L242"/>
      <c r="S242" s="16"/>
    </row>
    <row r="243" spans="2:19" s="6" customFormat="1" x14ac:dyDescent="0.2">
      <c r="B243"/>
      <c r="C243"/>
      <c r="D243"/>
      <c r="E243"/>
      <c r="F243"/>
      <c r="G243"/>
      <c r="H243"/>
      <c r="I243"/>
      <c r="J243"/>
      <c r="K243"/>
      <c r="L243"/>
      <c r="S243" s="16"/>
    </row>
    <row r="244" spans="2:19" s="6" customFormat="1" x14ac:dyDescent="0.2">
      <c r="B244"/>
      <c r="C244"/>
      <c r="D244"/>
      <c r="E244"/>
      <c r="F244"/>
      <c r="G244"/>
      <c r="H244"/>
      <c r="I244"/>
      <c r="J244"/>
      <c r="K244"/>
      <c r="L244"/>
      <c r="S244" s="16"/>
    </row>
    <row r="245" spans="2:19" s="6" customFormat="1" x14ac:dyDescent="0.2">
      <c r="B245"/>
      <c r="C245"/>
      <c r="D245"/>
      <c r="E245"/>
      <c r="F245"/>
      <c r="G245"/>
      <c r="H245"/>
      <c r="I245"/>
      <c r="J245"/>
      <c r="K245"/>
      <c r="L245"/>
      <c r="S245" s="16"/>
    </row>
  </sheetData>
  <mergeCells count="30">
    <mergeCell ref="B82:D82"/>
    <mergeCell ref="E82:I82"/>
    <mergeCell ref="B84:D84"/>
    <mergeCell ref="E84:I84"/>
    <mergeCell ref="A7:I7"/>
    <mergeCell ref="B80:D80"/>
    <mergeCell ref="E80:I80"/>
    <mergeCell ref="A1:C1"/>
    <mergeCell ref="A5:K5"/>
    <mergeCell ref="C6:I6"/>
    <mergeCell ref="B79:D79"/>
    <mergeCell ref="E79:I79"/>
    <mergeCell ref="A11:A16"/>
    <mergeCell ref="B11:B16"/>
    <mergeCell ref="C11:C16"/>
    <mergeCell ref="D11:D16"/>
    <mergeCell ref="G10:J10"/>
    <mergeCell ref="G8:J8"/>
    <mergeCell ref="G9:J9"/>
    <mergeCell ref="E11:E16"/>
    <mergeCell ref="L11:L16"/>
    <mergeCell ref="F13:F16"/>
    <mergeCell ref="G13:G16"/>
    <mergeCell ref="H13:H16"/>
    <mergeCell ref="I13:I16"/>
    <mergeCell ref="J13:J16"/>
    <mergeCell ref="K13:K16"/>
    <mergeCell ref="H11:J11"/>
    <mergeCell ref="K11:K12"/>
    <mergeCell ref="F11:G11"/>
  </mergeCells>
  <phoneticPr fontId="4" type="noConversion"/>
  <pageMargins left="0.19685039370078741" right="0.19685039370078741" top="0.19685039370078741" bottom="0.19685039370078741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Андрей Пестряков</dc:creator>
  <cp:lastModifiedBy>Лупик Сергей Анатольевич</cp:lastModifiedBy>
  <cp:lastPrinted>2020-05-11T06:53:46Z</cp:lastPrinted>
  <dcterms:created xsi:type="dcterms:W3CDTF">2006-01-30T03:12:44Z</dcterms:created>
  <dcterms:modified xsi:type="dcterms:W3CDTF">2021-04-06T03:17:07Z</dcterms:modified>
</cp:coreProperties>
</file>