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60" windowWidth="19440" windowHeight="11445" firstSheet="2" activeTab="2"/>
  </bookViews>
  <sheets>
    <sheet name="услуги " sheetId="1" state="hidden" r:id="rId1"/>
    <sheet name="услуги" sheetId="3" state="hidden" r:id="rId2"/>
    <sheet name="СВОД" sheetId="4" r:id="rId3"/>
  </sheets>
  <definedNames>
    <definedName name="_xlnm.Print_Titles" localSheetId="2">СВОД!$11:$11</definedName>
    <definedName name="_xlnm.Print_Area" localSheetId="2">СВОД!$A$1:$H$222</definedName>
    <definedName name="_xlnm.Print_Area" localSheetId="0">'услуги '!$A$1:$H$88</definedName>
  </definedNames>
  <calcPr calcId="114210" fullCalcOnLoad="1" refMode="R1C1"/>
</workbook>
</file>

<file path=xl/calcChain.xml><?xml version="1.0" encoding="utf-8"?>
<calcChain xmlns="http://schemas.openxmlformats.org/spreadsheetml/2006/main">
  <c r="E12" i="4"/>
  <c r="I38"/>
  <c r="H16"/>
  <c r="I12"/>
  <c r="H38"/>
  <c r="E13"/>
  <c r="H13"/>
  <c r="H12"/>
  <c r="D15"/>
  <c r="E40" i="3"/>
  <c r="D40"/>
  <c r="E20"/>
  <c r="D20"/>
  <c r="D18"/>
  <c r="E72"/>
  <c r="E43" i="1"/>
  <c r="D43"/>
  <c r="E41"/>
  <c r="D41"/>
  <c r="E21"/>
  <c r="D21"/>
  <c r="E57"/>
  <c r="D57"/>
  <c r="E73"/>
  <c r="D73"/>
  <c r="D19"/>
</calcChain>
</file>

<file path=xl/comments1.xml><?xml version="1.0" encoding="utf-8"?>
<comments xmlns="http://schemas.openxmlformats.org/spreadsheetml/2006/main">
  <authors>
    <author>Кукса Елена Александровна</author>
    <author>Филинская Елена Викторовна</author>
    <author>Панаева Галина Александровна</author>
  </authors>
  <commentList>
    <comment ref="E14" authorId="0">
      <text>
        <r>
          <rPr>
            <b/>
            <sz val="9"/>
            <color indexed="81"/>
            <rFont val="Tahoma"/>
            <family val="2"/>
            <charset val="204"/>
          </rPr>
          <t>Кукса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-2 846 282,26064 тыс.тг 22-12-16г</t>
        </r>
      </text>
    </commen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Кукса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-492,29936 тыс.тг 22-12-16г</t>
        </r>
      </text>
    </comment>
    <comment ref="E16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дог-р б/суммы АО "Казахтелеком" 30-01-17г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204"/>
          </rPr>
          <t>Кукса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№195 от 24.11.16г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Кукса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-11232,0 тыс.тг 29-12-16г</t>
        </r>
      </text>
    </comment>
    <comment ref="E28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-53,0 тыс.тг 21-04-17г</t>
        </r>
      </text>
    </comment>
    <comment ref="E29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-34720,0 тыс.тг 17-01-17г</t>
        </r>
      </text>
    </comment>
    <comment ref="E30" authorId="2">
      <text>
        <r>
          <rPr>
            <b/>
            <sz val="9"/>
            <color indexed="81"/>
            <rFont val="Tahoma"/>
            <family val="2"/>
            <charset val="204"/>
          </rPr>
          <t>Хусаинова Акжаркын:</t>
        </r>
        <r>
          <rPr>
            <sz val="9"/>
            <color indexed="81"/>
            <rFont val="Tahoma"/>
            <family val="2"/>
            <charset val="204"/>
          </rPr>
          <t xml:space="preserve">
-155,7235 тыс.тг 12.01.2017 г</t>
        </r>
      </text>
    </comment>
    <comment ref="E31" authorId="2">
      <text>
        <r>
          <rPr>
            <b/>
            <sz val="9"/>
            <color indexed="81"/>
            <rFont val="Tahoma"/>
            <family val="2"/>
            <charset val="204"/>
          </rPr>
          <t>Панаева Галина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договор с Народ банком б/суммы 0,07% от суммы с НДС 12-12-16 г.</t>
        </r>
      </text>
    </comment>
    <comment ref="E32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-8,1 тыс.тг 24-02-17г</t>
        </r>
      </text>
    </comment>
    <comment ref="E37" authorId="2">
      <text>
        <r>
          <rPr>
            <b/>
            <sz val="9"/>
            <color indexed="81"/>
            <rFont val="Tahoma"/>
            <family val="2"/>
            <charset val="204"/>
          </rPr>
          <t>Хусаинова Акжаркын:</t>
        </r>
        <r>
          <rPr>
            <sz val="9"/>
            <color indexed="81"/>
            <rFont val="Tahoma"/>
            <family val="2"/>
            <charset val="204"/>
          </rPr>
          <t xml:space="preserve">
-265 тыс тг (0,587 тыс.м3 * (214,93+187,92)*1,12) (ул.Жумабаева, 66) 20-01-17г.
-62 тыс.тг (0,137 тыс.м3 * (214,93+187,92)*1,12) (ул.Сатпаева,17) 20-01-17г. 
-62 тыс.тг (0,137 тыс.м3 * (214,93+187,92)*1,12) (ул.Строительная,6) 20-01-17г. </t>
        </r>
      </text>
    </comment>
    <comment ref="G37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№228 от 30.12.16г</t>
        </r>
      </text>
    </comment>
    <comment ref="E38" authorId="2">
      <text>
        <r>
          <rPr>
            <b/>
            <sz val="9"/>
            <color indexed="81"/>
            <rFont val="Tahoma"/>
            <family val="2"/>
            <charset val="204"/>
          </rPr>
          <t xml:space="preserve">Хусаинова Акжарын:
</t>
        </r>
        <r>
          <rPr>
            <sz val="9"/>
            <color indexed="81"/>
            <rFont val="Tahoma"/>
            <family val="2"/>
            <charset val="204"/>
          </rPr>
          <t xml:space="preserve">-17,000тыс тг 01-02-17г.
</t>
        </r>
      </text>
    </comment>
    <comment ref="E39" authorId="2">
      <text>
        <r>
          <rPr>
            <b/>
            <sz val="9"/>
            <color indexed="81"/>
            <rFont val="Tahoma"/>
            <family val="2"/>
            <charset val="204"/>
          </rPr>
          <t>Хусаинова Акжаркын:</t>
        </r>
        <r>
          <rPr>
            <sz val="9"/>
            <color indexed="81"/>
            <rFont val="Tahoma"/>
            <family val="2"/>
            <charset val="204"/>
          </rPr>
          <t xml:space="preserve">
-169,200 тыс тг 25-01-17г.</t>
        </r>
      </text>
    </comment>
    <comment ref="E41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-98,0 тыс.тг (изг-ие вывесок и режима работы СЦ №2, 3) 05-06-17г</t>
        </r>
      </text>
    </comment>
    <comment ref="E43" authorId="0">
      <text>
        <r>
          <rPr>
            <b/>
            <sz val="9"/>
            <color indexed="81"/>
            <rFont val="Tahoma"/>
            <family val="2"/>
            <charset val="204"/>
          </rPr>
          <t>Кукса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-100,0 тыс.тг 23-06-17г</t>
        </r>
      </text>
    </comment>
    <comment ref="G43" authorId="0">
      <text>
        <r>
          <rPr>
            <b/>
            <sz val="9"/>
            <color indexed="81"/>
            <rFont val="Tahoma"/>
            <family val="2"/>
            <charset val="204"/>
          </rPr>
          <t>Кукса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№146 от 22.06.17г</t>
        </r>
      </text>
    </comment>
    <comment ref="E49" authorId="0">
      <text>
        <r>
          <rPr>
            <b/>
            <sz val="9"/>
            <color indexed="81"/>
            <rFont val="Tahoma"/>
            <family val="2"/>
            <charset val="204"/>
          </rPr>
          <t>Кукса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-894,86 тыс.тг 22-06-17г</t>
        </r>
      </text>
    </comment>
    <comment ref="E50" authorId="0">
      <text>
        <r>
          <rPr>
            <b/>
            <sz val="9"/>
            <color indexed="81"/>
            <rFont val="Tahoma"/>
            <family val="2"/>
            <charset val="204"/>
          </rPr>
          <t>Кукса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-524,89584 тыс.тг 05-01-17г</t>
        </r>
      </text>
    </comment>
    <comment ref="E51" authorId="2">
      <text>
        <r>
          <rPr>
            <b/>
            <sz val="9"/>
            <color indexed="81"/>
            <rFont val="Tahoma"/>
            <family val="2"/>
            <charset val="204"/>
          </rPr>
          <t>Панаева Галина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-8,4 тыс.тг 02-12-16 г.</t>
        </r>
      </text>
    </comment>
    <comment ref="E52" authorId="2">
      <text>
        <r>
          <rPr>
            <b/>
            <sz val="9"/>
            <color indexed="81"/>
            <rFont val="Tahoma"/>
            <family val="2"/>
            <charset val="204"/>
          </rPr>
          <t>Панаева Галина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-8,1 тыс.тг 02-12-16 г.</t>
        </r>
      </text>
    </comment>
    <comment ref="E56" authorId="0">
      <text>
        <r>
          <rPr>
            <b/>
            <sz val="9"/>
            <color indexed="81"/>
            <rFont val="Tahoma"/>
            <family val="2"/>
            <charset val="204"/>
          </rPr>
          <t>Кукса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-206,85458 тыс.тг 25-11-16г</t>
        </r>
      </text>
    </comment>
    <comment ref="E57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-2319,968 тыс.тг 01-06-17г</t>
        </r>
      </text>
    </comment>
    <comment ref="E58" authorId="0">
      <text>
        <r>
          <rPr>
            <b/>
            <sz val="9"/>
            <color indexed="81"/>
            <rFont val="Tahoma"/>
            <family val="2"/>
            <charset val="204"/>
          </rPr>
          <t>Кукса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-57,6 тыс.тг 28-05-17г</t>
        </r>
      </text>
    </comment>
    <comment ref="G58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№91 от 28.04.17г</t>
        </r>
      </text>
    </comment>
    <comment ref="E61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-375,0 тыс.тг (ТО видеонабл) 13-01-17г
-66,0 тыс.тг (ТО системы учета раб вр) 13-01-17г</t>
        </r>
      </text>
    </comment>
    <comment ref="E62" authorId="2">
      <text>
        <r>
          <rPr>
            <b/>
            <sz val="9"/>
            <color indexed="81"/>
            <rFont val="Tahoma"/>
            <family val="2"/>
            <charset val="204"/>
          </rPr>
          <t>Хусаинова Акжаркын:</t>
        </r>
        <r>
          <rPr>
            <sz val="9"/>
            <color indexed="81"/>
            <rFont val="Tahoma"/>
            <family val="2"/>
            <charset val="204"/>
          </rPr>
          <t xml:space="preserve">
договор без суммы 26-01-17г</t>
        </r>
      </text>
    </comment>
    <comment ref="E63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-60,0 тыс.тг 13-01-17г</t>
        </r>
      </text>
    </comment>
    <comment ref="E64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-218,1 тыс.тг 08-02-17г</t>
        </r>
      </text>
    </comment>
    <comment ref="E66" authorId="2">
      <text>
        <r>
          <rPr>
            <b/>
            <sz val="9"/>
            <color indexed="81"/>
            <rFont val="Tahoma"/>
            <family val="2"/>
            <charset val="204"/>
          </rPr>
          <t>Хусаинова Акжаркын:</t>
        </r>
        <r>
          <rPr>
            <sz val="9"/>
            <color indexed="81"/>
            <rFont val="Tahoma"/>
            <family val="2"/>
            <charset val="204"/>
          </rPr>
          <t xml:space="preserve">
-126,4872 тыс тг 20-01-17г.</t>
        </r>
      </text>
    </comment>
    <comment ref="E67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дор б/суммы (цена печати 1 счета - 1тг б/ндс) ТОО ЖАСА Жарнама 20-01-17г</t>
        </r>
      </text>
    </comment>
    <comment ref="E70" authorId="0">
      <text>
        <r>
          <rPr>
            <b/>
            <sz val="9"/>
            <color indexed="81"/>
            <rFont val="Tahoma"/>
            <family val="2"/>
            <charset val="204"/>
          </rPr>
          <t>Кукса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-96,0 тыс.тг 06-02-17г</t>
        </r>
      </text>
    </comment>
    <comment ref="G70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№196 от 24.11.16г</t>
        </r>
      </text>
    </comment>
    <comment ref="E71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-369,6 тыс.тг 06-01-17г</t>
        </r>
      </text>
    </comment>
    <comment ref="G71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№215 от 26.12.16г</t>
        </r>
      </text>
    </comment>
    <comment ref="E72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-424,980 тыс.тг 13-01-17г</t>
        </r>
      </text>
    </comment>
    <comment ref="G72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№05 от 13.01.17г</t>
        </r>
      </text>
    </comment>
    <comment ref="E73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-157,750 тыс.тг 15-02-17г</t>
        </r>
      </text>
    </comment>
    <comment ref="G73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№34 от 09.02.17г</t>
        </r>
      </text>
    </comment>
    <comment ref="E74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дог-р б/суммы на 2 номера с абонплатой 1190 тг/мес + 800 тг/мес аренда модема АО "Казахтелеком" 22-02-17г</t>
        </r>
      </text>
    </comment>
    <comment ref="G74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№44 от 22.02.17г</t>
        </r>
      </text>
    </comment>
    <comment ref="N74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дог-р б/суммы на 2 номера с абонплатой 1190 тг/мес + 800 тг/мес аренда модема АО "Казахтелеком" 22-02-17г</t>
        </r>
      </text>
    </comment>
    <comment ref="G75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№139 от 12.06.17г</t>
        </r>
      </text>
    </comment>
  </commentList>
</comments>
</file>

<file path=xl/comments2.xml><?xml version="1.0" encoding="utf-8"?>
<comments xmlns="http://schemas.openxmlformats.org/spreadsheetml/2006/main">
  <authors>
    <author>Булгакова Мария Андреевна</author>
    <author>Филинская Елена Викторовна</author>
    <author>Кукса Елена Александровна</author>
  </authors>
  <commentList>
    <comment ref="G19" authorId="0">
      <text>
        <r>
          <rPr>
            <b/>
            <sz val="9"/>
            <color indexed="81"/>
            <rFont val="Tahoma"/>
            <family val="2"/>
            <charset val="204"/>
          </rPr>
          <t>Булгакова Мария Андреевна:</t>
        </r>
        <r>
          <rPr>
            <sz val="9"/>
            <color indexed="81"/>
            <rFont val="Tahoma"/>
            <family val="2"/>
            <charset val="204"/>
          </rPr>
          <t xml:space="preserve">
№133 от 04-06-2018Г.
№146 от 12-06-2018г.</t>
        </r>
      </text>
    </comment>
    <comment ref="G21" authorId="0">
      <text>
        <r>
          <rPr>
            <b/>
            <sz val="9"/>
            <color indexed="81"/>
            <rFont val="Tahoma"/>
            <family val="2"/>
            <charset val="204"/>
          </rPr>
          <t>Булгакова Мария Андреевна:</t>
        </r>
        <r>
          <rPr>
            <sz val="9"/>
            <color indexed="81"/>
            <rFont val="Tahoma"/>
            <family val="2"/>
            <charset val="204"/>
          </rPr>
          <t xml:space="preserve">
№135 от 04-06-2018г.
№144 от 12-06-2018г.</t>
        </r>
      </text>
    </comment>
    <comment ref="G24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№255 от 14.11.17г</t>
        </r>
      </text>
    </comment>
    <comment ref="G32" authorId="2">
      <text>
        <r>
          <rPr>
            <b/>
            <sz val="9"/>
            <color indexed="81"/>
            <rFont val="Tahoma"/>
            <family val="2"/>
            <charset val="204"/>
          </rPr>
          <t>Кукса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№55 от 03.04.18г</t>
        </r>
      </text>
    </comment>
    <comment ref="G35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№05 от 11.01.18г</t>
        </r>
      </text>
    </comment>
    <comment ref="G42" authorId="2">
      <text>
        <r>
          <rPr>
            <b/>
            <sz val="9"/>
            <color indexed="81"/>
            <rFont val="Tahoma"/>
            <family val="2"/>
            <charset val="204"/>
          </rPr>
          <t>Кукса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№146 от 22.06.17г</t>
        </r>
      </text>
    </comment>
    <comment ref="G45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№45 от 16.03.18г</t>
        </r>
      </text>
    </comment>
    <comment ref="G52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№05 от 11.01.18г</t>
        </r>
      </text>
    </comment>
    <comment ref="G53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№05 от 11.01.18г</t>
        </r>
      </text>
    </comment>
    <comment ref="J68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дог-р б/суммы на 2 номера с абонплатой 1190 тг/мес + 800 тг/мес аренда модема АО "Казахтелеком" 22-02-17г</t>
        </r>
      </text>
    </comment>
    <comment ref="E70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-208,91361 тыс.тг, в т.ч. 139,98973 тыс.тг (аренда 10,35м2) + 2278 кВтч*16,32тг/кВтч (электро) + 5,07 Гкал*6261,72 тг/Гкал 01-03-18г*0 
закл ДС №1 на умен суммы с 01.05.18г:
-76,07156 тыс.тг, в т.ч. 11,66582 тг*4 мес (аренда 10,35м2) + 731,5 кВтч * 16,32 тг/кВтч (электро 4 мес) + 2,79 Гкал *6261,72 тг/Гкал (тепло 4 мес)
-112,03005 тыс.тг, в т.ч. 10,99563 тыс.тг *8 мес (аренда 7,2 м2) + 1142,3 кВтч *16,32 тг/кВтч (электро 8 мес) + 0,1 Гкал * 6261,72 тг/Гкал (тепло до ЧРМ) + 0,745 Гкал * 6438,26 тг/Гкал (тепло с ЧРМ) 31-05-18г</t>
        </r>
      </text>
    </comment>
    <comment ref="G70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№06 от 15.01.18г</t>
        </r>
      </text>
    </comment>
    <comment ref="E71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-30,0 тыс.тг 24-01-18г</t>
        </r>
      </text>
    </comment>
    <comment ref="G71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№07 от 23.01.18г</t>
        </r>
      </text>
    </comment>
    <comment ref="E72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дог-р б/суммы 03-03-18г</t>
        </r>
      </text>
    </comment>
    <comment ref="G72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№38 от 03.03.18г</t>
        </r>
      </text>
    </comment>
    <comment ref="E73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-111,050 тыс.тг 13-04-18г</t>
        </r>
      </text>
    </comment>
    <comment ref="G73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№64 от 12.04.18г</t>
        </r>
      </text>
    </comment>
    <comment ref="E74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-15,0 тыс.тг 13-04-18г</t>
        </r>
      </text>
    </comment>
    <comment ref="G74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№64 от 12.04.18г</t>
        </r>
      </text>
    </comment>
    <comment ref="E75" authorId="2">
      <text>
        <r>
          <rPr>
            <b/>
            <sz val="9"/>
            <color indexed="81"/>
            <rFont val="Tahoma"/>
            <family val="2"/>
            <charset val="204"/>
          </rPr>
          <t>Кукса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-54,0 тыс.тг 04-05-18г</t>
        </r>
      </text>
    </comment>
    <comment ref="G75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№71 от 19.04.18г</t>
        </r>
      </text>
    </comment>
    <comment ref="E76" authorId="0">
      <text>
        <r>
          <rPr>
            <b/>
            <sz val="9"/>
            <color indexed="81"/>
            <rFont val="Tahoma"/>
            <family val="2"/>
            <charset val="204"/>
          </rPr>
          <t>Булгакова Мария Андреевна:</t>
        </r>
        <r>
          <rPr>
            <sz val="9"/>
            <color indexed="81"/>
            <rFont val="Tahoma"/>
            <family val="2"/>
            <charset val="204"/>
          </rPr>
          <t xml:space="preserve">
-58,0 тыс.тенге 19-06-2018г.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204"/>
          </rPr>
          <t>Булгакова Мария Андреевна:</t>
        </r>
        <r>
          <rPr>
            <sz val="9"/>
            <color indexed="81"/>
            <rFont val="Tahoma"/>
            <family val="2"/>
            <charset val="204"/>
          </rPr>
          <t xml:space="preserve">
№159 от 19-06-2018г.</t>
        </r>
      </text>
    </comment>
    <comment ref="E77" authorId="0">
      <text>
        <r>
          <rPr>
            <b/>
            <sz val="9"/>
            <color indexed="81"/>
            <rFont val="Tahoma"/>
            <family val="2"/>
            <charset val="204"/>
          </rPr>
          <t>Булгакова Мария Андреевна:</t>
        </r>
        <r>
          <rPr>
            <sz val="9"/>
            <color indexed="81"/>
            <rFont val="Tahoma"/>
            <family val="2"/>
            <charset val="204"/>
          </rPr>
          <t xml:space="preserve">
-41,0 тыс.тенге  ТОО "Эталон" 03-08-2018г.</t>
        </r>
      </text>
    </comment>
    <comment ref="G77" authorId="1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№194 от 25.07.18г</t>
        </r>
      </text>
    </comment>
  </commentList>
</comments>
</file>

<file path=xl/comments3.xml><?xml version="1.0" encoding="utf-8"?>
<comments xmlns="http://schemas.openxmlformats.org/spreadsheetml/2006/main">
  <authors>
    <author>Филинская Елена Викторовна</author>
  </authors>
  <commentList>
    <comment ref="G58" authorId="0">
      <text>
        <r>
          <rPr>
            <b/>
            <sz val="9"/>
            <color indexed="81"/>
            <rFont val="Tahoma"/>
            <family val="2"/>
            <charset val="204"/>
          </rPr>
          <t>Филинская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№13 от 23.01.19г</t>
        </r>
      </text>
    </comment>
  </commentList>
</comments>
</file>

<file path=xl/sharedStrings.xml><?xml version="1.0" encoding="utf-8"?>
<sst xmlns="http://schemas.openxmlformats.org/spreadsheetml/2006/main" count="1032" uniqueCount="248">
  <si>
    <t>Тел.:  46-26-10</t>
  </si>
  <si>
    <t>Исп.:Черникова Л.А.,Шевелева Р.Е.</t>
  </si>
  <si>
    <t>Начальник договорного отдела  Шуанбаева А.С.</t>
  </si>
  <si>
    <t>Главный бухгалтер Мирошниченко С.В.</t>
  </si>
  <si>
    <t>Визы:</t>
  </si>
  <si>
    <t>Т.Ф. Пашкова</t>
  </si>
  <si>
    <t xml:space="preserve">Заместитель генерального директора по сбыту                                                                               </t>
  </si>
  <si>
    <t>Касеинова</t>
  </si>
  <si>
    <t>запрос ценовых предложений</t>
  </si>
  <si>
    <t>1-4 квартал</t>
  </si>
  <si>
    <t>услуга</t>
  </si>
  <si>
    <t>Услуга по пошиву форменной одежды</t>
  </si>
  <si>
    <t>Сенкубаев</t>
  </si>
  <si>
    <t>Ремонт счетчика электрической энергии</t>
  </si>
  <si>
    <t>Шевченко</t>
  </si>
  <si>
    <t>Услуги по печати и доставке Заказчику платежных документов для оплаты услуг энергоснабжения</t>
  </si>
  <si>
    <t>из одного источника</t>
  </si>
  <si>
    <t>Услуга по предоставлению метеорологического мониторинга</t>
  </si>
  <si>
    <t>м2</t>
  </si>
  <si>
    <t>Услуга по обработке деревянных стеллажей в помещении склада и архива огнезащитным составом</t>
  </si>
  <si>
    <t>Услуги по обслуживанию раздвижных ворот</t>
  </si>
  <si>
    <t>Голышева</t>
  </si>
  <si>
    <t xml:space="preserve">услуга </t>
  </si>
  <si>
    <t>Услуги почтовой связи</t>
  </si>
  <si>
    <t>Услуги по техническому обслуживанию системы учета рабочего времени, системы видеонаблюдения</t>
  </si>
  <si>
    <t>Услуги по техническому обслуживанию и ремонту контрольно-кассовых аппаратов и счетчиков банкнот и детекторов валют</t>
  </si>
  <si>
    <t>Сазанова</t>
  </si>
  <si>
    <t xml:space="preserve">Услуги по размещению объявлений на телерадиоканале </t>
  </si>
  <si>
    <t>см2</t>
  </si>
  <si>
    <t>Сивкова</t>
  </si>
  <si>
    <t>Услуги по Проведение второго надзорного аудита СМК на соответствие требованиям международного стандарта ISO 9001:2008</t>
  </si>
  <si>
    <t>издания</t>
  </si>
  <si>
    <t>Услуги по подписке на периодические издания</t>
  </si>
  <si>
    <t xml:space="preserve">услуги </t>
  </si>
  <si>
    <t>Услуги по юредическому  консультированию по вопросам его деятельности по месту нахождения,а также путем телефонных переговоров(усное и/или в виде письменных заключений)</t>
  </si>
  <si>
    <t>Услуги  по предоставлению интересов  в государственных органах и организациях,во взаимоотношениях с физическими и юридическими лицами путем  осуществления юридических действий.</t>
  </si>
  <si>
    <t>Черникова</t>
  </si>
  <si>
    <t>Услуги по подготовке и/или экспертизе проектов контрактов, договоров, соглашений</t>
  </si>
  <si>
    <t>шт</t>
  </si>
  <si>
    <t>Услуги по переосвидетельствованию огнетушителей</t>
  </si>
  <si>
    <t>Услуги по перезарядке огнетушителей</t>
  </si>
  <si>
    <t>тыс.кВтч</t>
  </si>
  <si>
    <t>Услуги по передаче и/или распределению электрической энергии для хозяйственных нужд  ТОО "Севказэнергосбыт"</t>
  </si>
  <si>
    <t>Рупина</t>
  </si>
  <si>
    <t>Услуги по обязательному страхованию работников от нечастных случаев при исполнении им трудовых (служебных) обязанностей</t>
  </si>
  <si>
    <t>чел</t>
  </si>
  <si>
    <t xml:space="preserve">Обучение по сертификации "Профессиональный бухгалтер РК"по предметам: "Бухгалтерский учет в соответствии с международными стандартами финансовой отчетности", "Налоги и налогообложение", "Гражданское право" ТОО "Бухгалтерская фирма Эдванс" </t>
  </si>
  <si>
    <t>29.6.</t>
  </si>
  <si>
    <t xml:space="preserve"> Семинар по повышению квалификации по сертификации "Профессиональный бухгалтер РК"по предметам: "Бухгалтерский учет в соответствии с международными стандартами финансовой отчетности", "Налоги и налогообложение" ТОО "Бухгалтерская фирма Эдванс" </t>
  </si>
  <si>
    <t>29.5.</t>
  </si>
  <si>
    <t xml:space="preserve">"Повышение квалификации по вопросам  безопасности и охраны труда" </t>
  </si>
  <si>
    <t>29.4.</t>
  </si>
  <si>
    <t>Повышение квалификации сотрудников УРП г. Астана (внутреннее обучение кадровиков и экономистов по труду)</t>
  </si>
  <si>
    <t>29.3.</t>
  </si>
  <si>
    <t xml:space="preserve">"Пожарно-технический мимимум" </t>
  </si>
  <si>
    <t>29.2.</t>
  </si>
  <si>
    <t>29.1.</t>
  </si>
  <si>
    <t>Услуги по обучению персонала:</t>
  </si>
  <si>
    <t>Услуги по изготовлению стендов и вывесок</t>
  </si>
  <si>
    <t>Услуги по замене комплектующих материалов  системы видеонаблюдения</t>
  </si>
  <si>
    <t>куб.м</t>
  </si>
  <si>
    <t>Услуги по вывозу коммунальных отходов</t>
  </si>
  <si>
    <t>Услуги по вывозу и демеркуризации отработанных ртутьсодержащих ламп</t>
  </si>
  <si>
    <t>тыс.м3</t>
  </si>
  <si>
    <t>Услуги по ведению мониторинга об изменениях и дополнениях в действующем Законодательстве</t>
  </si>
  <si>
    <t>Заватская</t>
  </si>
  <si>
    <t>Услуги по банковскому обслуживанию</t>
  </si>
  <si>
    <t>Мирошниченко</t>
  </si>
  <si>
    <t>Услуги по аренде роs-терминалов</t>
  </si>
  <si>
    <t>Услуги по аренде зала для проведения слушаний</t>
  </si>
  <si>
    <t>Услуги по аренде абонементного и/или почтового ящика</t>
  </si>
  <si>
    <t>Услуги инкассации в г.Петропавловск</t>
  </si>
  <si>
    <t>кв.м.</t>
  </si>
  <si>
    <t>Услуги дератизации, дезинсекции  и дезинфекции</t>
  </si>
  <si>
    <t>открытый тендер</t>
  </si>
  <si>
    <t>Услуги автотранспортных предприятий</t>
  </si>
  <si>
    <t>Услуга по устройству системы видеонаблюдения</t>
  </si>
  <si>
    <t>3-4 квартал</t>
  </si>
  <si>
    <t>Услуга по проведению медицинского осмотра работников</t>
  </si>
  <si>
    <t>Услуга по поверке средств измерений</t>
  </si>
  <si>
    <t xml:space="preserve">пост/час </t>
  </si>
  <si>
    <t xml:space="preserve">Услуга по охране объектов </t>
  </si>
  <si>
    <t>Лакомкин</t>
  </si>
  <si>
    <t>Техническое обслуживание орг.техники</t>
  </si>
  <si>
    <t>Ремонт, техническое обслуживание, замена узлов терминала электронной очереди</t>
  </si>
  <si>
    <t>Ремонт, техническое обслуживание кондиционеров</t>
  </si>
  <si>
    <t>Полиграфические услуги</t>
  </si>
  <si>
    <t>Нотариальные услуги</t>
  </si>
  <si>
    <t>Замена трансформаторов на светящейся вывеске</t>
  </si>
  <si>
    <t>Демонтаж-монтаж охранно-пожарной сигнализации</t>
  </si>
  <si>
    <t>Демонтаж и установка кондиционеров</t>
  </si>
  <si>
    <t>Услуги телекоммуникации</t>
  </si>
  <si>
    <t>тыс. Гкал</t>
  </si>
  <si>
    <t>Услуги по передаче и распределению тепловой энергии на хозяйственные нужды</t>
  </si>
  <si>
    <t>Услуги по передаче и распределению тепловой энергии</t>
  </si>
  <si>
    <t>Способ закупа</t>
  </si>
  <si>
    <t>Срок закупа</t>
  </si>
  <si>
    <t>Сумма тыс.тенге с НДС</t>
  </si>
  <si>
    <t xml:space="preserve">Объем </t>
  </si>
  <si>
    <t>Ед. изм.</t>
  </si>
  <si>
    <t>Наименование</t>
  </si>
  <si>
    <t>№ п/п</t>
  </si>
  <si>
    <t>ТОО "Севказэнергосбыт" на 2017 год</t>
  </si>
  <si>
    <t>затраты на которые учитываются при утверждении тарифов (цен, ставок сборов) или их предельных уровней и тарифных смет на регулируемые услуги</t>
  </si>
  <si>
    <t>Перечень работ и услуг,</t>
  </si>
  <si>
    <t>"_____"________________ 2016г.</t>
  </si>
  <si>
    <t>______________ М.К. Сагандыков М.К.</t>
  </si>
  <si>
    <t>И.о генерального директора ТОО "Севказэнергосбыт"</t>
  </si>
  <si>
    <t xml:space="preserve">     УТВЕРЖДАЮ</t>
  </si>
  <si>
    <t>Приложение №2 к приказу ТОО "Севказэнергосбыт"  от _______2016г. №_______</t>
  </si>
  <si>
    <t>Услуга местной телефонной связи</t>
  </si>
  <si>
    <t>Услуги по возмещению затрат, понесенных на приобретение комплекса Информационной Системы "ПАРАГРАФ"</t>
  </si>
  <si>
    <t>Услуга по охране и защите от противоправных посягательств</t>
  </si>
  <si>
    <t>Услуги по водоснабжению и (или) водоотведению</t>
  </si>
  <si>
    <t>Услуга по установке системы голосового/речевого оповещения о пожаре и других кризисных ситуациях</t>
  </si>
  <si>
    <t>Услуги предоставления единого и конвергированного пакета услуг мобильной и фиксированной связи</t>
  </si>
  <si>
    <t>Услуги по размещению объявлений в СМИ</t>
  </si>
  <si>
    <t>Услуга по проведению семинара по теме: "Кадровое делопроизводство на госудасртвенном и русском языках с учетом последних изменений в трудовом законодательстве"</t>
  </si>
  <si>
    <t>2 квартал</t>
  </si>
  <si>
    <t>Услуга по обучению на тему "Качество и этика сервисного обслуживания клиентов"</t>
  </si>
  <si>
    <t>Примечание</t>
  </si>
  <si>
    <t>Ежегодно по факту бюджетом планируется вывоз лишь 100 ламп. В связи с большим накоплением отработанных ламп в подвальном помещении прошу увеличить количество ламп для демеркуризации до 200 шт.</t>
  </si>
  <si>
    <t>Согласно приказу ТОО СКЭС от 22.05.2017 г. № 115 начальники с-ц № 2,3, начальники РУСЭ являются ответственными за противопожарное состояние во вверенных им помещениях. В связи с этим необходимо обучение пожарно-техническому минимуму 10 сотрудников ТОО СКЭС</t>
  </si>
  <si>
    <t>Изменить количество огнетушителей на 10 шт.</t>
  </si>
  <si>
    <t>Изменить количество огнетушителей на 21 шт.</t>
  </si>
  <si>
    <t>Удалить Касеинова</t>
  </si>
  <si>
    <t>на 1 человека было 10 тыс.тенге</t>
  </si>
  <si>
    <t>Ляук</t>
  </si>
  <si>
    <t>Удалить Сивкова</t>
  </si>
  <si>
    <t xml:space="preserve">Услуги по проведению ресертификационого аудита системы менеджмента качества на соответствие требованиям международного стандарта ISO 9001:2015 </t>
  </si>
  <si>
    <t>ИНИЦИИРУЮЩЕЕ подразделение</t>
  </si>
  <si>
    <t>Сивкова (ценовое предложение)</t>
  </si>
  <si>
    <t>Тобулбаев</t>
  </si>
  <si>
    <t>Удалить Тобулбаев</t>
  </si>
  <si>
    <t>Услуги по обслуживанию пожарной сигнализации, обслуживанию системы голосового/речевого оповещения о пожаре</t>
  </si>
  <si>
    <t>в услугу добавлено обслуживание системы, которое установлено в 2017 году (п.54 - удален)</t>
  </si>
  <si>
    <t xml:space="preserve">Шевченко </t>
  </si>
  <si>
    <t>плюс 200.000 тенге</t>
  </si>
  <si>
    <t xml:space="preserve"> корректировка по стоимости=54 чел.*20 тыс.=1080тыс.тг.</t>
  </si>
  <si>
    <t>Казакова</t>
  </si>
  <si>
    <t>Казакова удалить (пройдут в 2017 году)</t>
  </si>
  <si>
    <t>В связи с истечением срока действия сертификатов по БиОТ необходимо обучение 17 сотрудников ТОО СКЭС</t>
  </si>
  <si>
    <t>17 чел.*10 тыс.=170тыс</t>
  </si>
  <si>
    <t>Каазкова</t>
  </si>
  <si>
    <t>казакова</t>
  </si>
  <si>
    <t>Удалить Казакова</t>
  </si>
  <si>
    <t>28.1.</t>
  </si>
  <si>
    <t>28.2.</t>
  </si>
  <si>
    <t>28.3.</t>
  </si>
  <si>
    <t>28.4.</t>
  </si>
  <si>
    <t>Главный бухгалтер Ляук Ю.В.</t>
  </si>
  <si>
    <t>Исп.:Черникова Л.А., Шевелева Р.Е.</t>
  </si>
  <si>
    <t>Услуги по аренде части помещения в здании  ЦОП АО "Северо-Казахстанская Распределительная Электросетевая Компания"</t>
  </si>
  <si>
    <t>Услуги  по предоставлению интересов  в государственных органах и организациях, во взаимоотношениях с физическими и юридическими лицами путем  осуществления юридических действий.</t>
  </si>
  <si>
    <t>Услуги по юридическому  консультированию по вопросам его деятельности по месту нахождения,а также путем телефонных переговоров (усное и/или в виде письменных заключений)</t>
  </si>
  <si>
    <t>Услуга по проведению семинара по теме: "Обзор изменений по Проекту нового Налогового Кодекса РК и сопутствующих законодательств с 1 января 2018 года"</t>
  </si>
  <si>
    <t>1 квартал</t>
  </si>
  <si>
    <t>Услуги по аренде части помещения в здании  ТРЦ "City Mall"</t>
  </si>
  <si>
    <t>Услуга по проведению обучения по теме: "Переход на новую версию стандарта ISO 9001:2015"</t>
  </si>
  <si>
    <t>Организация выездных информационно-выставочных мероприятий</t>
  </si>
  <si>
    <t>Установка и обслуживание охранно-тревожной-пожарной сигнализации (тревожная кнопка)</t>
  </si>
  <si>
    <t>Установка брелков (кнопки вызова)</t>
  </si>
  <si>
    <t>Доступ к информационному контенту Интернет-ресурса "Учет.kz"</t>
  </si>
  <si>
    <t>Ремонт и техническое обслуживание кондиционеров</t>
  </si>
  <si>
    <t>страница</t>
  </si>
  <si>
    <t>Установка перил</t>
  </si>
  <si>
    <t>Промывка, опрессовка системы отопления и поверка манометров</t>
  </si>
  <si>
    <t>Приложение №2 к приказу ТОО "Севказэнергосбыт"  от _______2018г. №_______</t>
  </si>
  <si>
    <t>"_____"________________ 2018г.</t>
  </si>
  <si>
    <t>ТОО "Севказэнергосбыт" на 2019 год</t>
  </si>
  <si>
    <t>драчев</t>
  </si>
  <si>
    <t>Кошпанова</t>
  </si>
  <si>
    <t>Услуги по проведению первого надзорного аудита системы менеджмента качества на соответствие требованиям международного стандарта ISO 9001:2016</t>
  </si>
  <si>
    <t>Сивкова - изменила</t>
  </si>
  <si>
    <t>Удалить-Драчев</t>
  </si>
  <si>
    <t>Драчев</t>
  </si>
  <si>
    <t>дьяченко</t>
  </si>
  <si>
    <t>Удалить -Голышева</t>
  </si>
  <si>
    <t>Казакова О.В.</t>
  </si>
  <si>
    <t>Удалить -Казакова</t>
  </si>
  <si>
    <t>Услуга по обучению членов согласительной комисии основам трудового законодательства</t>
  </si>
  <si>
    <t>Казакова - новый</t>
  </si>
  <si>
    <t>Удалить-Казакова</t>
  </si>
  <si>
    <t>драчев, Иванова</t>
  </si>
  <si>
    <t>Кошпанова Г.К.</t>
  </si>
  <si>
    <t>драчев, ляук</t>
  </si>
  <si>
    <t>ляук</t>
  </si>
  <si>
    <t>Руководитель инициирующего подразделения</t>
  </si>
  <si>
    <t>сазанова</t>
  </si>
  <si>
    <t>Черникова - Коргау</t>
  </si>
  <si>
    <t>рудик</t>
  </si>
  <si>
    <t>лакомкин</t>
  </si>
  <si>
    <t>Услуга по обучению членов согласительной комиссии основам трудового законодательства</t>
  </si>
  <si>
    <t>Услуга по использованию (доступу) веб-портала государственных закупок</t>
  </si>
  <si>
    <t>Услуга по техническому обслуживанию автомашин</t>
  </si>
  <si>
    <t>ТОО "Севказэнергосбыт" на 2020 год</t>
  </si>
  <si>
    <t>Парфенова З.С.</t>
  </si>
  <si>
    <t xml:space="preserve">О.Г. Дьяченко   </t>
  </si>
  <si>
    <t>Драчев, Ляук</t>
  </si>
  <si>
    <t>Литвиненко Г.В.</t>
  </si>
  <si>
    <t>Услуги по проведению второго надзорного аудита системы менеджмента качества на соответствие требованиям международного стандарта ISO 9001:2015</t>
  </si>
  <si>
    <t>Услуга приема, обработки, хранения и передачи в неизменном виде в налоговые органы электронной информации о денежных расчетных операциях</t>
  </si>
  <si>
    <t>Услуга по повышению квалификации бухгалтеров "Бухгалтерский учет в соответствии МСФО"</t>
  </si>
  <si>
    <t>казакова добавить</t>
  </si>
  <si>
    <t>Услуга по обучению на тему "Трудовые отношения, безопасность и охрана труда"</t>
  </si>
  <si>
    <t>Услуга по обучению на тему "Внутренний аудитор системы менеджмента качества на основе требований международного стандарта ISO 9001:2015"</t>
  </si>
  <si>
    <t xml:space="preserve"> тендер</t>
  </si>
  <si>
    <t>Услуги по обязательному страхованию гражданско-правовой ответственности владельцев транспортных средств</t>
  </si>
  <si>
    <t>Услуга по предсменному медицинскому осмотру водителей</t>
  </si>
  <si>
    <t xml:space="preserve">Услуги по печати уведомлений для бытовых и не бытовых потребителей </t>
  </si>
  <si>
    <t>Монтаж шин</t>
  </si>
  <si>
    <t>Снятие и установка колес</t>
  </si>
  <si>
    <t>Услуга по предоставлению метеорологического мониторинга: температура воздуха средняя за сутки</t>
  </si>
  <si>
    <t>Услуга по предоставлению метеорологического мониторинга: температура воздуха средняя за месяц</t>
  </si>
  <si>
    <t>показатель</t>
  </si>
  <si>
    <t>ЗОИ до 100 МРП</t>
  </si>
  <si>
    <t>Исп.:Парфенова З.С.</t>
  </si>
  <si>
    <t>Начальник планово-экономического отдела Шевелева Р.Е.</t>
  </si>
  <si>
    <t>Услуга по обучению на тему «Система поиска, отбора и оценки кандидатов на  разные категории должностей и рабочие профессии. Адаптация персонала.»</t>
  </si>
  <si>
    <t>Услуги по техническому обслуживанию системы учета рабочего времени, системы видеонаблюдения, раздвижных ворот</t>
  </si>
  <si>
    <r>
      <rPr>
        <strike/>
        <sz val="12"/>
        <rFont val="Arial"/>
        <family val="2"/>
        <charset val="204"/>
      </rPr>
      <t>сазанова</t>
    </r>
    <r>
      <rPr>
        <sz val="12"/>
        <rFont val="Arial"/>
        <family val="2"/>
        <charset val="204"/>
      </rPr>
      <t xml:space="preserve"> Сивкова</t>
    </r>
  </si>
  <si>
    <r>
      <t>сазанова</t>
    </r>
    <r>
      <rPr>
        <sz val="12"/>
        <rFont val="Arial"/>
        <family val="2"/>
        <charset val="204"/>
      </rPr>
      <t xml:space="preserve"> Сивкова</t>
    </r>
  </si>
  <si>
    <r>
      <rPr>
        <strike/>
        <sz val="12"/>
        <rFont val="Arial"/>
        <family val="2"/>
        <charset val="204"/>
      </rPr>
      <t xml:space="preserve">сазанова </t>
    </r>
    <r>
      <rPr>
        <sz val="12"/>
        <rFont val="Arial"/>
        <family val="2"/>
        <charset val="204"/>
      </rPr>
      <t>Сивкова</t>
    </r>
  </si>
  <si>
    <t>Услуга по ремонту и техническому обслуживанию кондиционеров</t>
  </si>
  <si>
    <t>Услуга по организации выездных информационно-выставочных мероприятий</t>
  </si>
  <si>
    <t>Услуга по обслуживанию охранной сигнализации</t>
  </si>
  <si>
    <t>Услуга по техническому обслуживанию контрольно-кассовых аппаратов</t>
  </si>
  <si>
    <t>Услуга по доступу к информационному контенту Интернет-ресурса "Учет.kz"</t>
  </si>
  <si>
    <t>Услуга по промывке, опрессовке системы отопления</t>
  </si>
  <si>
    <t>Услуга по поверке счетчика</t>
  </si>
  <si>
    <t>Услага по установке охранной сигнализации</t>
  </si>
  <si>
    <t xml:space="preserve">Услуги по балансировке колес </t>
  </si>
  <si>
    <t>Услуги по возмещению затрат информационно- правовой базы</t>
  </si>
  <si>
    <t>Услуга по охране и защите от противоправных посягательств (тревожная кнопка)</t>
  </si>
  <si>
    <t>Услуга по охране объектов (пост охраны)</t>
  </si>
  <si>
    <t>работа</t>
  </si>
  <si>
    <t>Проведение текущего ремонта в бойлерном узле Сервис-Центра №1 по ул. Жумабаева 66</t>
  </si>
  <si>
    <t>Текущий ремонт кровли гаража</t>
  </si>
  <si>
    <t>Услуги связи по предоставлению телекоммуникаций проводных</t>
  </si>
  <si>
    <t xml:space="preserve">Услуги частных сетей по предоставлению линий телекоммуникационных проводных </t>
  </si>
  <si>
    <t>Услуги по печати и доставке платежных документов для оплаты услуг энергоснабжения</t>
  </si>
  <si>
    <t xml:space="preserve">Услуга по использованию Интернет (беспроводным способом Wi-Max) в арендном помещении для кассы </t>
  </si>
  <si>
    <t xml:space="preserve">Услуги по аренде части помещения для кассы </t>
  </si>
  <si>
    <t xml:space="preserve">И.о. заместителя генерального директора по сбыту                                                                               </t>
  </si>
  <si>
    <t xml:space="preserve">                              ______________ Сагандыков М.К.</t>
  </si>
  <si>
    <t xml:space="preserve">                             "_____"________________ 2019г.</t>
  </si>
  <si>
    <t xml:space="preserve">                             УТВЕРЖДАЮ              
                             И.о генерального директора 
                             ТОО "Севказэнергосбыт"</t>
  </si>
  <si>
    <t xml:space="preserve">                                                                                                                           Приложение № 2 к приказу ТОО "Севказэнергосбыт"  от "______"________2019г. №____________</t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</si>
</sst>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4" formatCode="#,##0_ ;[Red]\-#,##0\ "/>
    <numFmt numFmtId="165" formatCode="0.000"/>
    <numFmt numFmtId="166" formatCode="_-* #,##0_р_._-;\-* #,##0_р_._-;_-* &quot;-&quot;??_р_._-;_-@_-"/>
    <numFmt numFmtId="167" formatCode="0.0000000"/>
    <numFmt numFmtId="168" formatCode="#,##0.0"/>
    <numFmt numFmtId="169" formatCode="0.0"/>
    <numFmt numFmtId="170" formatCode="#,##0.0_ ;[Red]\-#,##0.0\ "/>
  </numFmts>
  <fonts count="30">
    <font>
      <sz val="8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2"/>
      <color indexed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sz val="12"/>
      <color indexed="10"/>
      <name val="Times New Roman"/>
      <family val="1"/>
      <charset val="204"/>
    </font>
    <font>
      <sz val="10"/>
      <name val="Arial"/>
      <family val="2"/>
    </font>
    <font>
      <sz val="10"/>
      <name val="Helv"/>
      <family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indexed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family val="2"/>
      <charset val="204"/>
    </font>
    <font>
      <strike/>
      <sz val="12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horizontal="left"/>
    </xf>
    <xf numFmtId="0" fontId="25" fillId="0" borderId="0"/>
    <xf numFmtId="0" fontId="3" fillId="0" borderId="0"/>
    <xf numFmtId="0" fontId="15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2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76">
    <xf numFmtId="0" fontId="0" fillId="0" borderId="0" xfId="0">
      <alignment horizontal="left"/>
    </xf>
    <xf numFmtId="0" fontId="2" fillId="0" borderId="0" xfId="0" applyFont="1" applyAlignment="1"/>
    <xf numFmtId="0" fontId="2" fillId="2" borderId="0" xfId="0" applyFont="1" applyFill="1" applyAlignment="1"/>
    <xf numFmtId="0" fontId="2" fillId="3" borderId="0" xfId="0" applyFont="1" applyFill="1" applyAlignment="1"/>
    <xf numFmtId="0" fontId="2" fillId="3" borderId="0" xfId="0" applyFont="1" applyFill="1" applyBorder="1" applyAlignment="1"/>
    <xf numFmtId="0" fontId="2" fillId="2" borderId="1" xfId="0" applyFont="1" applyFill="1" applyBorder="1" applyAlignment="1"/>
    <xf numFmtId="0" fontId="2" fillId="0" borderId="0" xfId="0" applyFont="1" applyAlignment="1">
      <alignment horizontal="left"/>
    </xf>
    <xf numFmtId="0" fontId="2" fillId="2" borderId="0" xfId="0" applyFont="1" applyFill="1" applyBorder="1" applyAlignment="1"/>
    <xf numFmtId="0" fontId="2" fillId="0" borderId="0" xfId="0" applyFont="1" applyBorder="1" applyAlignment="1"/>
    <xf numFmtId="0" fontId="4" fillId="0" borderId="0" xfId="2" applyFont="1"/>
    <xf numFmtId="0" fontId="4" fillId="0" borderId="0" xfId="2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/>
    <xf numFmtId="0" fontId="4" fillId="0" borderId="0" xfId="0" applyFont="1" applyAlignment="1">
      <alignment horizontal="justify" vertical="center"/>
    </xf>
    <xf numFmtId="0" fontId="7" fillId="0" borderId="0" xfId="0" applyFont="1" applyAlignment="1">
      <alignment horizontal="right" vertical="center"/>
    </xf>
    <xf numFmtId="2" fontId="8" fillId="0" borderId="0" xfId="0" applyNumberFormat="1" applyFont="1" applyFill="1" applyBorder="1" applyAlignment="1">
      <alignment vertical="center" wrapText="1"/>
    </xf>
    <xf numFmtId="0" fontId="7" fillId="0" borderId="0" xfId="2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wrapText="1"/>
    </xf>
    <xf numFmtId="0" fontId="7" fillId="0" borderId="0" xfId="0" applyFont="1" applyAlignment="1">
      <alignment horizontal="justify" vertical="center" wrapText="1"/>
    </xf>
    <xf numFmtId="0" fontId="6" fillId="0" borderId="0" xfId="0" applyFont="1" applyAlignment="1">
      <alignment vertical="center"/>
    </xf>
    <xf numFmtId="2" fontId="8" fillId="3" borderId="0" xfId="0" applyNumberFormat="1" applyFont="1" applyFill="1" applyBorder="1" applyAlignment="1">
      <alignment vertical="center" wrapText="1"/>
    </xf>
    <xf numFmtId="0" fontId="4" fillId="2" borderId="0" xfId="2" applyFont="1" applyFill="1"/>
    <xf numFmtId="0" fontId="4" fillId="3" borderId="0" xfId="2" applyFont="1" applyFill="1"/>
    <xf numFmtId="2" fontId="7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/>
    <xf numFmtId="0" fontId="11" fillId="3" borderId="1" xfId="1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11" fillId="3" borderId="1" xfId="10" applyNumberFormat="1" applyFont="1" applyFill="1" applyBorder="1" applyAlignment="1">
      <alignment horizontal="center" vertical="center" wrapText="1"/>
    </xf>
    <xf numFmtId="3" fontId="11" fillId="3" borderId="1" xfId="10" applyNumberFormat="1" applyFont="1" applyFill="1" applyBorder="1" applyAlignment="1">
      <alignment horizontal="center" vertical="center" wrapText="1"/>
    </xf>
    <xf numFmtId="1" fontId="11" fillId="3" borderId="1" xfId="1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2" borderId="1" xfId="10" applyFont="1" applyFill="1" applyBorder="1"/>
    <xf numFmtId="0" fontId="11" fillId="0" borderId="0" xfId="10" applyFont="1" applyFill="1"/>
    <xf numFmtId="0" fontId="11" fillId="0" borderId="0" xfId="10" applyFont="1" applyFill="1" applyAlignment="1">
      <alignment horizontal="center"/>
    </xf>
    <xf numFmtId="0" fontId="4" fillId="2" borderId="1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/>
    <xf numFmtId="0" fontId="4" fillId="0" borderId="0" xfId="0" applyFont="1" applyFill="1" applyAlignment="1"/>
    <xf numFmtId="164" fontId="12" fillId="3" borderId="0" xfId="1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10" applyFont="1" applyFill="1" applyBorder="1" applyAlignment="1">
      <alignment horizontal="center" vertical="center" wrapText="1"/>
    </xf>
    <xf numFmtId="0" fontId="11" fillId="3" borderId="2" xfId="10" applyFont="1" applyFill="1" applyBorder="1" applyAlignment="1">
      <alignment horizontal="center" vertical="center" wrapText="1"/>
    </xf>
    <xf numFmtId="3" fontId="18" fillId="3" borderId="0" xfId="0" applyNumberFormat="1" applyFont="1" applyFill="1" applyBorder="1" applyAlignment="1">
      <alignment horizontal="center" vertical="center"/>
    </xf>
    <xf numFmtId="164" fontId="12" fillId="4" borderId="1" xfId="1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10" applyFont="1" applyFill="1" applyBorder="1" applyAlignment="1">
      <alignment horizontal="center" vertical="center" wrapText="1"/>
    </xf>
    <xf numFmtId="0" fontId="11" fillId="4" borderId="0" xfId="10" applyFont="1" applyFill="1" applyBorder="1" applyAlignment="1">
      <alignment horizontal="center" vertical="center" wrapText="1"/>
    </xf>
    <xf numFmtId="0" fontId="2" fillId="4" borderId="0" xfId="0" applyFont="1" applyFill="1" applyBorder="1" applyAlignment="1"/>
    <xf numFmtId="0" fontId="2" fillId="4" borderId="0" xfId="0" applyFont="1" applyFill="1" applyAlignment="1"/>
    <xf numFmtId="3" fontId="11" fillId="4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2" fillId="5" borderId="0" xfId="0" applyFont="1" applyFill="1" applyAlignment="1"/>
    <xf numFmtId="164" fontId="11" fillId="5" borderId="1" xfId="10" applyNumberFormat="1" applyFont="1" applyFill="1" applyBorder="1" applyAlignment="1">
      <alignment horizontal="center" vertical="center" wrapText="1"/>
    </xf>
    <xf numFmtId="1" fontId="11" fillId="5" borderId="1" xfId="10" applyNumberFormat="1" applyFont="1" applyFill="1" applyBorder="1" applyAlignment="1">
      <alignment horizontal="center" vertical="center" wrapText="1"/>
    </xf>
    <xf numFmtId="3" fontId="11" fillId="5" borderId="1" xfId="10" applyNumberFormat="1" applyFont="1" applyFill="1" applyBorder="1" applyAlignment="1">
      <alignment horizontal="center" vertical="center" wrapText="1"/>
    </xf>
    <xf numFmtId="164" fontId="11" fillId="5" borderId="1" xfId="1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 vertical="center" wrapText="1"/>
    </xf>
    <xf numFmtId="0" fontId="11" fillId="0" borderId="0" xfId="10" applyFont="1" applyFill="1" applyBorder="1"/>
    <xf numFmtId="0" fontId="17" fillId="0" borderId="0" xfId="0" applyFont="1" applyFill="1" applyBorder="1" applyAlignment="1">
      <alignment horizontal="center" vertical="center" wrapText="1"/>
    </xf>
    <xf numFmtId="0" fontId="11" fillId="0" borderId="0" xfId="1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2" applyFont="1" applyFill="1"/>
    <xf numFmtId="1" fontId="11" fillId="4" borderId="1" xfId="0" applyNumberFormat="1" applyFont="1" applyFill="1" applyBorder="1" applyAlignment="1">
      <alignment horizontal="center" vertical="center"/>
    </xf>
    <xf numFmtId="0" fontId="11" fillId="4" borderId="1" xfId="10" applyFont="1" applyFill="1" applyBorder="1" applyAlignment="1">
      <alignment horizontal="center" vertical="center"/>
    </xf>
    <xf numFmtId="0" fontId="11" fillId="4" borderId="1" xfId="10" applyFont="1" applyFill="1" applyBorder="1" applyAlignment="1">
      <alignment horizontal="left" vertical="center" wrapText="1"/>
    </xf>
    <xf numFmtId="1" fontId="11" fillId="4" borderId="1" xfId="10" applyNumberFormat="1" applyFont="1" applyFill="1" applyBorder="1" applyAlignment="1">
      <alignment horizontal="center" vertical="center" wrapText="1"/>
    </xf>
    <xf numFmtId="164" fontId="11" fillId="4" borderId="1" xfId="1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left" vertical="center" wrapText="1"/>
    </xf>
    <xf numFmtId="164" fontId="13" fillId="6" borderId="1" xfId="10" applyNumberFormat="1" applyFont="1" applyFill="1" applyBorder="1" applyAlignment="1">
      <alignment horizontal="center" vertical="center" wrapText="1"/>
    </xf>
    <xf numFmtId="1" fontId="13" fillId="6" borderId="1" xfId="10" applyNumberFormat="1" applyFont="1" applyFill="1" applyBorder="1" applyAlignment="1">
      <alignment horizontal="center" vertical="center" wrapText="1"/>
    </xf>
    <xf numFmtId="3" fontId="13" fillId="6" borderId="1" xfId="10" applyNumberFormat="1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/>
    <xf numFmtId="0" fontId="14" fillId="6" borderId="0" xfId="0" applyFont="1" applyFill="1" applyAlignment="1"/>
    <xf numFmtId="2" fontId="13" fillId="6" borderId="1" xfId="10" applyNumberFormat="1" applyFont="1" applyFill="1" applyBorder="1" applyAlignment="1">
      <alignment horizontal="center" vertical="center" wrapText="1"/>
    </xf>
    <xf numFmtId="164" fontId="13" fillId="6" borderId="1" xfId="10" applyNumberFormat="1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2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/>
    </xf>
    <xf numFmtId="1" fontId="11" fillId="6" borderId="1" xfId="2" applyNumberFormat="1" applyFont="1" applyFill="1" applyBorder="1" applyAlignment="1">
      <alignment horizontal="center" vertical="center"/>
    </xf>
    <xf numFmtId="0" fontId="11" fillId="6" borderId="1" xfId="10" applyFont="1" applyFill="1" applyBorder="1" applyAlignment="1">
      <alignment horizontal="center" vertical="center" wrapText="1"/>
    </xf>
    <xf numFmtId="0" fontId="11" fillId="6" borderId="0" xfId="10" applyFont="1" applyFill="1" applyBorder="1" applyAlignment="1">
      <alignment horizontal="center" vertical="center" wrapText="1"/>
    </xf>
    <xf numFmtId="0" fontId="4" fillId="6" borderId="0" xfId="2" applyFont="1" applyFill="1" applyBorder="1" applyAlignment="1">
      <alignment horizontal="center"/>
    </xf>
    <xf numFmtId="0" fontId="2" fillId="6" borderId="0" xfId="0" applyFont="1" applyFill="1" applyAlignment="1"/>
    <xf numFmtId="164" fontId="12" fillId="6" borderId="1" xfId="1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/>
    <xf numFmtId="164" fontId="11" fillId="6" borderId="1" xfId="10" applyNumberFormat="1" applyFont="1" applyFill="1" applyBorder="1" applyAlignment="1">
      <alignment horizontal="left" vertical="center" wrapText="1"/>
    </xf>
    <xf numFmtId="164" fontId="11" fillId="6" borderId="1" xfId="10" applyNumberFormat="1" applyFont="1" applyFill="1" applyBorder="1" applyAlignment="1">
      <alignment horizontal="center" vertical="center" wrapText="1"/>
    </xf>
    <xf numFmtId="1" fontId="11" fillId="6" borderId="1" xfId="10" applyNumberFormat="1" applyFont="1" applyFill="1" applyBorder="1" applyAlignment="1">
      <alignment horizontal="center" vertical="center" wrapText="1"/>
    </xf>
    <xf numFmtId="3" fontId="11" fillId="6" borderId="1" xfId="10" applyNumberFormat="1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164" fontId="12" fillId="6" borderId="1" xfId="10" applyNumberFormat="1" applyFont="1" applyFill="1" applyBorder="1" applyAlignment="1">
      <alignment horizontal="left" vertical="center" wrapText="1"/>
    </xf>
    <xf numFmtId="0" fontId="23" fillId="6" borderId="1" xfId="10" applyFont="1" applyFill="1" applyBorder="1" applyAlignment="1">
      <alignment horizontal="center" vertical="center" wrapText="1"/>
    </xf>
    <xf numFmtId="0" fontId="18" fillId="6" borderId="1" xfId="10" applyFont="1" applyFill="1" applyBorder="1" applyAlignment="1">
      <alignment horizontal="center" vertical="center" wrapText="1"/>
    </xf>
    <xf numFmtId="0" fontId="18" fillId="6" borderId="0" xfId="10" applyFont="1" applyFill="1" applyBorder="1" applyAlignment="1">
      <alignment horizontal="center" vertical="center" wrapText="1"/>
    </xf>
    <xf numFmtId="0" fontId="11" fillId="6" borderId="1" xfId="10" applyFont="1" applyFill="1" applyBorder="1" applyAlignment="1">
      <alignment horizontal="left" vertical="center" wrapText="1"/>
    </xf>
    <xf numFmtId="0" fontId="11" fillId="6" borderId="1" xfId="10" applyFont="1" applyFill="1" applyBorder="1" applyAlignment="1">
      <alignment horizontal="center" vertical="center"/>
    </xf>
    <xf numFmtId="1" fontId="11" fillId="6" borderId="1" xfId="10" applyNumberFormat="1" applyFont="1" applyFill="1" applyBorder="1" applyAlignment="1">
      <alignment horizontal="center" vertical="center"/>
    </xf>
    <xf numFmtId="1" fontId="11" fillId="6" borderId="1" xfId="0" applyNumberFormat="1" applyFont="1" applyFill="1" applyBorder="1" applyAlignment="1">
      <alignment horizontal="center" vertical="center"/>
    </xf>
    <xf numFmtId="164" fontId="13" fillId="6" borderId="1" xfId="12" applyNumberFormat="1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164" fontId="11" fillId="6" borderId="1" xfId="11" applyNumberFormat="1" applyFont="1" applyFill="1" applyBorder="1" applyAlignment="1">
      <alignment horizontal="left" vertical="center" wrapText="1"/>
    </xf>
    <xf numFmtId="1" fontId="11" fillId="6" borderId="1" xfId="0" applyNumberFormat="1" applyFont="1" applyFill="1" applyBorder="1" applyAlignment="1">
      <alignment horizontal="center" vertical="center" wrapText="1"/>
    </xf>
    <xf numFmtId="1" fontId="13" fillId="6" borderId="1" xfId="0" applyNumberFormat="1" applyFont="1" applyFill="1" applyBorder="1" applyAlignment="1">
      <alignment horizontal="center" vertical="center"/>
    </xf>
    <xf numFmtId="0" fontId="13" fillId="6" borderId="1" xfId="10" applyFont="1" applyFill="1" applyBorder="1" applyAlignment="1">
      <alignment horizontal="center" vertical="center"/>
    </xf>
    <xf numFmtId="0" fontId="13" fillId="6" borderId="1" xfId="10" applyFont="1" applyFill="1" applyBorder="1" applyAlignment="1">
      <alignment horizontal="center" vertical="center" wrapText="1"/>
    </xf>
    <xf numFmtId="0" fontId="13" fillId="6" borderId="0" xfId="10" applyFont="1" applyFill="1" applyBorder="1" applyAlignment="1">
      <alignment horizontal="center" vertical="center" wrapText="1"/>
    </xf>
    <xf numFmtId="167" fontId="2" fillId="6" borderId="0" xfId="0" applyNumberFormat="1" applyFont="1" applyFill="1" applyAlignment="1"/>
    <xf numFmtId="0" fontId="4" fillId="6" borderId="0" xfId="1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wrapText="1"/>
    </xf>
    <xf numFmtId="0" fontId="2" fillId="6" borderId="0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 vertical="center" wrapText="1"/>
    </xf>
    <xf numFmtId="2" fontId="13" fillId="6" borderId="1" xfId="0" applyNumberFormat="1" applyFont="1" applyFill="1" applyBorder="1" applyAlignment="1">
      <alignment horizontal="center" vertical="center"/>
    </xf>
    <xf numFmtId="165" fontId="14" fillId="6" borderId="0" xfId="0" applyNumberFormat="1" applyFont="1" applyFill="1" applyBorder="1" applyAlignment="1"/>
    <xf numFmtId="1" fontId="11" fillId="6" borderId="1" xfId="10" applyNumberFormat="1" applyFont="1" applyFill="1" applyBorder="1" applyAlignment="1">
      <alignment horizontal="left" vertical="center" wrapText="1"/>
    </xf>
    <xf numFmtId="1" fontId="4" fillId="6" borderId="0" xfId="10" applyNumberFormat="1" applyFont="1" applyFill="1" applyBorder="1" applyAlignment="1">
      <alignment horizontal="center" vertical="center" wrapText="1"/>
    </xf>
    <xf numFmtId="1" fontId="2" fillId="6" borderId="0" xfId="0" applyNumberFormat="1" applyFont="1" applyFill="1" applyBorder="1" applyAlignment="1">
      <alignment wrapText="1"/>
    </xf>
    <xf numFmtId="1" fontId="2" fillId="6" borderId="0" xfId="0" applyNumberFormat="1" applyFont="1" applyFill="1" applyAlignment="1"/>
    <xf numFmtId="166" fontId="2" fillId="6" borderId="0" xfId="14" applyNumberFormat="1" applyFont="1" applyFill="1" applyBorder="1" applyAlignment="1"/>
    <xf numFmtId="0" fontId="4" fillId="6" borderId="1" xfId="0" applyFont="1" applyFill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/>
    </xf>
    <xf numFmtId="16" fontId="11" fillId="6" borderId="1" xfId="0" applyNumberFormat="1" applyFont="1" applyFill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/>
    </xf>
    <xf numFmtId="3" fontId="13" fillId="6" borderId="1" xfId="0" applyNumberFormat="1" applyFont="1" applyFill="1" applyBorder="1" applyAlignment="1">
      <alignment horizontal="center" vertical="center"/>
    </xf>
    <xf numFmtId="0" fontId="24" fillId="3" borderId="1" xfId="1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wrapText="1"/>
    </xf>
    <xf numFmtId="3" fontId="11" fillId="4" borderId="1" xfId="1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16" fontId="11" fillId="4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64" fontId="11" fillId="0" borderId="1" xfId="10" applyNumberFormat="1" applyFont="1" applyFill="1" applyBorder="1" applyAlignment="1">
      <alignment horizontal="center" vertical="center" wrapText="1"/>
    </xf>
    <xf numFmtId="164" fontId="11" fillId="0" borderId="1" xfId="1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10" applyFont="1" applyFill="1" applyBorder="1" applyAlignment="1">
      <alignment horizontal="center" vertical="center" wrapText="1"/>
    </xf>
    <xf numFmtId="0" fontId="11" fillId="0" borderId="1" xfId="10" applyFont="1" applyFill="1" applyBorder="1" applyAlignment="1">
      <alignment horizontal="left" vertical="center" wrapText="1"/>
    </xf>
    <xf numFmtId="0" fontId="24" fillId="0" borderId="1" xfId="1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164" fontId="12" fillId="0" borderId="0" xfId="1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0" fontId="9" fillId="0" borderId="0" xfId="0" applyFont="1" applyFill="1" applyAlignment="1"/>
    <xf numFmtId="0" fontId="7" fillId="0" borderId="0" xfId="2" applyFont="1" applyFill="1" applyBorder="1" applyAlignment="1">
      <alignment horizontal="center"/>
    </xf>
    <xf numFmtId="0" fontId="7" fillId="0" borderId="0" xfId="0" applyFont="1" applyFill="1" applyAlignment="1">
      <alignment horizontal="justify" vertical="center" wrapText="1"/>
    </xf>
    <xf numFmtId="0" fontId="9" fillId="0" borderId="0" xfId="0" applyFont="1" applyFill="1" applyAlignment="1">
      <alignment wrapText="1"/>
    </xf>
    <xf numFmtId="0" fontId="6" fillId="0" borderId="0" xfId="0" applyFont="1" applyFill="1" applyAlignment="1"/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horizontal="justify" vertical="center"/>
    </xf>
    <xf numFmtId="0" fontId="4" fillId="0" borderId="0" xfId="2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1" fontId="11" fillId="7" borderId="1" xfId="2" applyNumberFormat="1" applyFont="1" applyFill="1" applyBorder="1" applyAlignment="1">
      <alignment horizontal="center" vertical="center"/>
    </xf>
    <xf numFmtId="0" fontId="11" fillId="7" borderId="1" xfId="10" applyFont="1" applyFill="1" applyBorder="1" applyAlignment="1">
      <alignment horizontal="center" vertical="center" wrapText="1"/>
    </xf>
    <xf numFmtId="0" fontId="2" fillId="7" borderId="0" xfId="0" applyFont="1" applyFill="1" applyAlignment="1"/>
    <xf numFmtId="0" fontId="11" fillId="7" borderId="1" xfId="0" applyFont="1" applyFill="1" applyBorder="1" applyAlignment="1">
      <alignment horizontal="left" vertical="center" wrapText="1"/>
    </xf>
    <xf numFmtId="164" fontId="11" fillId="7" borderId="1" xfId="10" applyNumberFormat="1" applyFont="1" applyFill="1" applyBorder="1" applyAlignment="1">
      <alignment horizontal="center" vertical="center" wrapText="1"/>
    </xf>
    <xf numFmtId="0" fontId="11" fillId="7" borderId="1" xfId="10" applyFont="1" applyFill="1" applyBorder="1" applyAlignment="1">
      <alignment horizontal="left" vertical="center" wrapText="1"/>
    </xf>
    <xf numFmtId="1" fontId="11" fillId="7" borderId="1" xfId="10" applyNumberFormat="1" applyFont="1" applyFill="1" applyBorder="1" applyAlignment="1">
      <alignment horizontal="center" vertical="center" wrapText="1"/>
    </xf>
    <xf numFmtId="167" fontId="2" fillId="7" borderId="0" xfId="0" applyNumberFormat="1" applyFont="1" applyFill="1" applyAlignment="1"/>
    <xf numFmtId="0" fontId="2" fillId="7" borderId="0" xfId="0" applyFont="1" applyFill="1" applyBorder="1" applyAlignment="1"/>
    <xf numFmtId="1" fontId="11" fillId="7" borderId="1" xfId="0" applyNumberFormat="1" applyFont="1" applyFill="1" applyBorder="1" applyAlignment="1">
      <alignment horizontal="center" vertical="center" wrapText="1"/>
    </xf>
    <xf numFmtId="164" fontId="11" fillId="7" borderId="1" xfId="10" applyNumberFormat="1" applyFont="1" applyFill="1" applyBorder="1" applyAlignment="1">
      <alignment horizontal="left" vertical="center" wrapText="1"/>
    </xf>
    <xf numFmtId="3" fontId="11" fillId="7" borderId="1" xfId="10" applyNumberFormat="1" applyFont="1" applyFill="1" applyBorder="1" applyAlignment="1">
      <alignment horizontal="center" vertical="center" wrapText="1"/>
    </xf>
    <xf numFmtId="3" fontId="11" fillId="7" borderId="1" xfId="0" applyNumberFormat="1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3" fontId="4" fillId="7" borderId="0" xfId="0" applyNumberFormat="1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1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3" fillId="6" borderId="1" xfId="10" applyNumberFormat="1" applyFont="1" applyFill="1" applyBorder="1" applyAlignment="1">
      <alignment horizontal="center" vertical="center" wrapText="1"/>
    </xf>
    <xf numFmtId="168" fontId="13" fillId="6" borderId="1" xfId="10" applyNumberFormat="1" applyFont="1" applyFill="1" applyBorder="1" applyAlignment="1">
      <alignment horizontal="center" vertical="center" wrapText="1"/>
    </xf>
    <xf numFmtId="0" fontId="7" fillId="6" borderId="1" xfId="10" applyFont="1" applyFill="1" applyBorder="1" applyAlignment="1">
      <alignment horizontal="center" vertical="center" wrapText="1"/>
    </xf>
    <xf numFmtId="164" fontId="11" fillId="6" borderId="1" xfId="12" applyNumberFormat="1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center" vertical="center" wrapText="1"/>
    </xf>
    <xf numFmtId="164" fontId="11" fillId="4" borderId="1" xfId="11" applyNumberFormat="1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/>
    </xf>
    <xf numFmtId="3" fontId="4" fillId="7" borderId="1" xfId="0" applyNumberFormat="1" applyFont="1" applyFill="1" applyBorder="1" applyAlignment="1">
      <alignment horizontal="center" vertical="center"/>
    </xf>
    <xf numFmtId="16" fontId="11" fillId="7" borderId="1" xfId="0" applyNumberFormat="1" applyFont="1" applyFill="1" applyBorder="1" applyAlignment="1">
      <alignment horizontal="center" vertical="center" wrapText="1"/>
    </xf>
    <xf numFmtId="0" fontId="11" fillId="4" borderId="1" xfId="10" applyNumberFormat="1" applyFont="1" applyFill="1" applyBorder="1" applyAlignment="1">
      <alignment horizontal="center" vertical="center" wrapText="1"/>
    </xf>
    <xf numFmtId="1" fontId="13" fillId="7" borderId="1" xfId="2" applyNumberFormat="1" applyFont="1" applyFill="1" applyBorder="1" applyAlignment="1">
      <alignment horizontal="center" vertical="center"/>
    </xf>
    <xf numFmtId="0" fontId="11" fillId="7" borderId="1" xfId="10" applyFont="1" applyFill="1" applyBorder="1" applyAlignment="1">
      <alignment horizontal="center" vertical="center"/>
    </xf>
    <xf numFmtId="1" fontId="11" fillId="7" borderId="1" xfId="10" applyNumberFormat="1" applyFont="1" applyFill="1" applyBorder="1" applyAlignment="1">
      <alignment horizontal="center" vertical="center"/>
    </xf>
    <xf numFmtId="1" fontId="11" fillId="7" borderId="1" xfId="0" applyNumberFormat="1" applyFont="1" applyFill="1" applyBorder="1" applyAlignment="1">
      <alignment horizontal="center" vertical="center"/>
    </xf>
    <xf numFmtId="1" fontId="11" fillId="7" borderId="1" xfId="10" applyNumberFormat="1" applyFont="1" applyFill="1" applyBorder="1" applyAlignment="1">
      <alignment horizontal="left" vertical="center" wrapText="1"/>
    </xf>
    <xf numFmtId="1" fontId="2" fillId="7" borderId="0" xfId="0" applyNumberFormat="1" applyFont="1" applyFill="1" applyAlignment="1"/>
    <xf numFmtId="3" fontId="11" fillId="0" borderId="1" xfId="10" applyNumberFormat="1" applyFont="1" applyFill="1" applyBorder="1" applyAlignment="1">
      <alignment horizontal="center" vertical="center" wrapText="1"/>
    </xf>
    <xf numFmtId="0" fontId="7" fillId="0" borderId="1" xfId="1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164" fontId="11" fillId="0" borderId="0" xfId="10" applyNumberFormat="1" applyFont="1" applyFill="1" applyBorder="1" applyAlignment="1">
      <alignment horizontal="center" vertical="center" wrapText="1"/>
    </xf>
    <xf numFmtId="1" fontId="11" fillId="0" borderId="1" xfId="10" applyNumberFormat="1" applyFont="1" applyFill="1" applyBorder="1" applyAlignment="1">
      <alignment horizontal="center" vertical="center" wrapText="1"/>
    </xf>
    <xf numFmtId="165" fontId="11" fillId="0" borderId="1" xfId="1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10" applyFont="1" applyFill="1" applyBorder="1" applyAlignment="1">
      <alignment horizontal="center" vertical="center"/>
    </xf>
    <xf numFmtId="164" fontId="11" fillId="0" borderId="1" xfId="12" applyNumberFormat="1" applyFont="1" applyFill="1" applyBorder="1" applyAlignment="1">
      <alignment horizontal="left" vertical="center" wrapText="1"/>
    </xf>
    <xf numFmtId="165" fontId="11" fillId="0" borderId="1" xfId="0" applyNumberFormat="1" applyFont="1" applyFill="1" applyBorder="1" applyAlignment="1">
      <alignment horizontal="center" vertical="center"/>
    </xf>
    <xf numFmtId="1" fontId="11" fillId="0" borderId="1" xfId="10" applyNumberFormat="1" applyFont="1" applyFill="1" applyBorder="1" applyAlignment="1">
      <alignment horizontal="left" vertical="center" wrapText="1"/>
    </xf>
    <xf numFmtId="1" fontId="11" fillId="0" borderId="1" xfId="10" applyNumberFormat="1" applyFont="1" applyFill="1" applyBorder="1" applyAlignment="1">
      <alignment horizontal="center" vertical="center"/>
    </xf>
    <xf numFmtId="1" fontId="2" fillId="0" borderId="0" xfId="0" applyNumberFormat="1" applyFont="1" applyFill="1" applyAlignment="1"/>
    <xf numFmtId="16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11" fillId="0" borderId="1" xfId="2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169" fontId="11" fillId="0" borderId="1" xfId="10" applyNumberFormat="1" applyFont="1" applyFill="1" applyBorder="1" applyAlignment="1">
      <alignment horizontal="center" vertical="center" wrapText="1"/>
    </xf>
    <xf numFmtId="167" fontId="2" fillId="0" borderId="0" xfId="0" applyNumberFormat="1" applyFont="1" applyFill="1" applyAlignment="1"/>
    <xf numFmtId="0" fontId="26" fillId="0" borderId="0" xfId="0" applyFont="1" applyFill="1" applyBorder="1" applyAlignment="1"/>
    <xf numFmtId="0" fontId="4" fillId="0" borderId="0" xfId="0" applyFont="1" applyFill="1" applyBorder="1" applyAlignment="1">
      <alignment vertical="center" wrapText="1"/>
    </xf>
    <xf numFmtId="170" fontId="11" fillId="0" borderId="1" xfId="10" applyNumberFormat="1" applyFont="1" applyFill="1" applyBorder="1" applyAlignment="1">
      <alignment horizontal="center" vertical="center" wrapText="1"/>
    </xf>
    <xf numFmtId="169" fontId="11" fillId="0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2" fontId="11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/>
    </xf>
    <xf numFmtId="0" fontId="28" fillId="0" borderId="0" xfId="0" applyFont="1" applyFill="1" applyAlignment="1"/>
    <xf numFmtId="0" fontId="28" fillId="0" borderId="0" xfId="2" applyFont="1" applyFill="1" applyBorder="1" applyAlignment="1">
      <alignment horizontal="center"/>
    </xf>
    <xf numFmtId="0" fontId="28" fillId="0" borderId="0" xfId="0" applyFont="1" applyFill="1" applyAlignment="1">
      <alignment horizontal="right" vertical="center"/>
    </xf>
    <xf numFmtId="0" fontId="28" fillId="0" borderId="0" xfId="0" applyFont="1" applyFill="1" applyAlignment="1">
      <alignment horizontal="justify" vertical="center" wrapText="1"/>
    </xf>
    <xf numFmtId="0" fontId="28" fillId="0" borderId="0" xfId="0" applyFont="1" applyFill="1" applyAlignment="1">
      <alignment wrapText="1"/>
    </xf>
    <xf numFmtId="0" fontId="27" fillId="0" borderId="0" xfId="0" applyFont="1" applyFill="1" applyAlignment="1"/>
    <xf numFmtId="2" fontId="28" fillId="0" borderId="0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wrapText="1"/>
    </xf>
    <xf numFmtId="0" fontId="6" fillId="0" borderId="0" xfId="2" applyFont="1" applyFill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right"/>
    </xf>
    <xf numFmtId="0" fontId="7" fillId="0" borderId="0" xfId="0" applyFont="1" applyAlignment="1">
      <alignment horizontal="justify" vertical="center" wrapText="1"/>
    </xf>
    <xf numFmtId="0" fontId="9" fillId="0" borderId="0" xfId="0" applyFont="1" applyAlignment="1">
      <alignment wrapText="1"/>
    </xf>
    <xf numFmtId="0" fontId="6" fillId="0" borderId="0" xfId="0" applyFont="1" applyAlignment="1"/>
    <xf numFmtId="0" fontId="17" fillId="0" borderId="0" xfId="10" applyFont="1" applyFill="1" applyAlignment="1">
      <alignment horizontal="center"/>
    </xf>
    <xf numFmtId="0" fontId="1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horizontal="left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center" wrapText="1"/>
    </xf>
  </cellXfs>
  <cellStyles count="16">
    <cellStyle name="Обычный" xfId="0" builtinId="0"/>
    <cellStyle name="Обычный 10" xfId="1"/>
    <cellStyle name="Обычный 2" xfId="2"/>
    <cellStyle name="Обычный 2 2" xfId="3"/>
    <cellStyle name="Обычный 2 2 2" xfId="4"/>
    <cellStyle name="Обычный 2 3" xfId="5"/>
    <cellStyle name="Обычный 3" xfId="6"/>
    <cellStyle name="Обычный 3 2" xfId="7"/>
    <cellStyle name="Обычный 4" xfId="8"/>
    <cellStyle name="Обычный 8" xfId="9"/>
    <cellStyle name="Обычный_Бюджет ОФИСА на 2005 год (06-01-05)" xfId="10"/>
    <cellStyle name="Обычный_затраты ф2 2 полугодие последний" xfId="11"/>
    <cellStyle name="Обычный_Смета затрат на 2007г" xfId="12"/>
    <cellStyle name="Стиль 1" xfId="13"/>
    <cellStyle name="Финансовый" xfId="14" builtinId="3"/>
    <cellStyle name="Финансовый 2" xfId="1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B247"/>
  <sheetViews>
    <sheetView view="pageBreakPreview" zoomScaleNormal="100" zoomScaleSheetLayoutView="100" workbookViewId="0">
      <pane xSplit="5" ySplit="13" topLeftCell="F14" activePane="bottomRight" state="frozen"/>
      <selection pane="topRight" activeCell="F1" sqref="F1"/>
      <selection pane="bottomLeft" activeCell="A14" sqref="A14"/>
      <selection pane="bottomRight" activeCell="I74" sqref="I74"/>
    </sheetView>
  </sheetViews>
  <sheetFormatPr defaultRowHeight="15" outlineLevelRow="1"/>
  <cols>
    <col min="1" max="1" width="8.5" style="1" customWidth="1"/>
    <col min="2" max="2" width="56.1640625" style="6" customWidth="1"/>
    <col min="3" max="4" width="13.33203125" style="1" customWidth="1"/>
    <col min="5" max="5" width="20.33203125" style="1" customWidth="1"/>
    <col min="6" max="6" width="22.5" style="1" customWidth="1"/>
    <col min="7" max="7" width="53.5" style="1" customWidth="1"/>
    <col min="8" max="8" width="23.83203125" style="5" hidden="1" customWidth="1"/>
    <col min="9" max="9" width="40.5" style="72" customWidth="1"/>
    <col min="10" max="10" width="59.6640625" style="72" customWidth="1"/>
    <col min="11" max="11" width="43.1640625" style="73" customWidth="1"/>
    <col min="12" max="12" width="17.33203125" style="73" bestFit="1" customWidth="1"/>
    <col min="13" max="13" width="10.5" style="73" bestFit="1" customWidth="1"/>
    <col min="14" max="14" width="9.33203125" style="3"/>
    <col min="15" max="15" width="13.6640625" style="3" customWidth="1"/>
    <col min="16" max="16" width="22.1640625" style="3" customWidth="1"/>
    <col min="17" max="53" width="9.33203125" style="3"/>
    <col min="54" max="54" width="9.33203125" style="2"/>
    <col min="55" max="16384" width="9.33203125" style="1"/>
  </cols>
  <sheetData>
    <row r="2" spans="1:54" ht="15.75" hidden="1" outlineLevel="1">
      <c r="A2" s="265" t="s">
        <v>109</v>
      </c>
      <c r="B2" s="265"/>
      <c r="C2" s="265"/>
      <c r="D2" s="265"/>
      <c r="E2" s="265"/>
      <c r="F2" s="265"/>
      <c r="G2" s="265"/>
      <c r="H2" s="43"/>
      <c r="I2" s="7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5.75" hidden="1" outlineLevel="1">
      <c r="A3" s="41"/>
      <c r="B3" s="42"/>
      <c r="C3" s="41"/>
      <c r="D3" s="41"/>
      <c r="E3" s="41"/>
      <c r="F3" s="45"/>
      <c r="G3" s="45"/>
      <c r="H3" s="44"/>
      <c r="I3" s="7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5.75" hidden="1" outlineLevel="1">
      <c r="A4" s="41"/>
      <c r="B4" s="42"/>
      <c r="C4" s="41"/>
      <c r="D4" s="265" t="s">
        <v>108</v>
      </c>
      <c r="E4" s="265"/>
      <c r="F4" s="265"/>
      <c r="G4" s="265"/>
      <c r="H4" s="43"/>
      <c r="I4" s="7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5.75" hidden="1" outlineLevel="1">
      <c r="A5" s="41"/>
      <c r="B5" s="42"/>
      <c r="C5" s="41"/>
      <c r="D5" s="265" t="s">
        <v>107</v>
      </c>
      <c r="E5" s="265"/>
      <c r="F5" s="265"/>
      <c r="G5" s="265"/>
      <c r="H5" s="43"/>
      <c r="I5" s="7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15.75" hidden="1" outlineLevel="1">
      <c r="A6" s="41"/>
      <c r="B6" s="42"/>
      <c r="C6" s="41"/>
      <c r="D6" s="265" t="s">
        <v>106</v>
      </c>
      <c r="E6" s="265"/>
      <c r="F6" s="265"/>
      <c r="G6" s="265"/>
      <c r="H6" s="43"/>
      <c r="I6" s="7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15.75" hidden="1" outlineLevel="1">
      <c r="A7" s="41"/>
      <c r="B7" s="42"/>
      <c r="C7" s="41"/>
      <c r="D7" s="264" t="s">
        <v>105</v>
      </c>
      <c r="E7" s="264"/>
      <c r="F7" s="264"/>
      <c r="G7" s="264"/>
      <c r="H7" s="40"/>
      <c r="I7" s="7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ht="15.75" hidden="1" outlineLevel="1">
      <c r="A8" s="269"/>
      <c r="B8" s="269"/>
      <c r="C8" s="38"/>
      <c r="D8" s="39"/>
      <c r="E8" s="39"/>
      <c r="F8" s="38"/>
      <c r="G8" s="38"/>
      <c r="H8" s="37"/>
      <c r="I8" s="7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ht="15.75" hidden="1" outlineLevel="1">
      <c r="A9" s="270" t="s">
        <v>104</v>
      </c>
      <c r="B9" s="270"/>
      <c r="C9" s="270"/>
      <c r="D9" s="270"/>
      <c r="E9" s="270"/>
      <c r="F9" s="270"/>
      <c r="G9" s="270"/>
      <c r="H9" s="37"/>
      <c r="I9" s="7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ht="15.75" customHeight="1" collapsed="1">
      <c r="A10" s="270" t="s">
        <v>103</v>
      </c>
      <c r="B10" s="270"/>
      <c r="C10" s="270"/>
      <c r="D10" s="270"/>
      <c r="E10" s="270"/>
      <c r="F10" s="270"/>
      <c r="G10" s="270"/>
      <c r="H10" s="35"/>
      <c r="I10" s="77" t="s">
        <v>120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ht="15.75" customHeight="1">
      <c r="A11" s="270" t="s">
        <v>102</v>
      </c>
      <c r="B11" s="270"/>
      <c r="C11" s="270"/>
      <c r="D11" s="270"/>
      <c r="E11" s="270"/>
      <c r="F11" s="270"/>
      <c r="G11" s="270"/>
      <c r="H11" s="35"/>
      <c r="I11" s="7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3" spans="1:54" ht="74.25" customHeight="1">
      <c r="A13" s="36" t="s">
        <v>101</v>
      </c>
      <c r="B13" s="36" t="s">
        <v>100</v>
      </c>
      <c r="C13" s="36" t="s">
        <v>99</v>
      </c>
      <c r="D13" s="36" t="s">
        <v>98</v>
      </c>
      <c r="E13" s="36" t="s">
        <v>97</v>
      </c>
      <c r="F13" s="36" t="s">
        <v>96</v>
      </c>
      <c r="G13" s="36" t="s">
        <v>95</v>
      </c>
      <c r="H13" s="35"/>
      <c r="I13" s="7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s="98" customFormat="1" ht="46.5" customHeight="1">
      <c r="A14" s="91">
        <v>1</v>
      </c>
      <c r="B14" s="92" t="s">
        <v>94</v>
      </c>
      <c r="C14" s="93" t="s">
        <v>92</v>
      </c>
      <c r="D14" s="94">
        <v>1330</v>
      </c>
      <c r="E14" s="95">
        <v>3131452</v>
      </c>
      <c r="F14" s="93" t="s">
        <v>9</v>
      </c>
      <c r="G14" s="91" t="s">
        <v>16</v>
      </c>
      <c r="H14" s="91" t="s">
        <v>36</v>
      </c>
      <c r="I14" s="96" t="s">
        <v>36</v>
      </c>
      <c r="J14" s="97"/>
    </row>
    <row r="15" spans="1:54" s="98" customFormat="1" ht="46.5" customHeight="1">
      <c r="A15" s="91">
        <v>2</v>
      </c>
      <c r="B15" s="92" t="s">
        <v>93</v>
      </c>
      <c r="C15" s="93" t="s">
        <v>92</v>
      </c>
      <c r="D15" s="99">
        <v>0.23</v>
      </c>
      <c r="E15" s="95">
        <v>542</v>
      </c>
      <c r="F15" s="93" t="s">
        <v>9</v>
      </c>
      <c r="G15" s="91" t="s">
        <v>16</v>
      </c>
      <c r="H15" s="91" t="s">
        <v>36</v>
      </c>
      <c r="I15" s="96" t="s">
        <v>36</v>
      </c>
      <c r="J15" s="97"/>
    </row>
    <row r="16" spans="1:54" s="98" customFormat="1" ht="15.75">
      <c r="A16" s="93">
        <v>3</v>
      </c>
      <c r="B16" s="100" t="s">
        <v>91</v>
      </c>
      <c r="C16" s="101" t="s">
        <v>10</v>
      </c>
      <c r="D16" s="94">
        <v>1</v>
      </c>
      <c r="E16" s="95">
        <v>4538</v>
      </c>
      <c r="F16" s="93" t="s">
        <v>9</v>
      </c>
      <c r="G16" s="91" t="s">
        <v>74</v>
      </c>
      <c r="H16" s="91" t="s">
        <v>36</v>
      </c>
      <c r="I16" s="96" t="s">
        <v>36</v>
      </c>
      <c r="J16" s="97"/>
    </row>
    <row r="17" spans="1:10" s="109" customFormat="1" ht="16.5" customHeight="1">
      <c r="A17" s="102">
        <v>4</v>
      </c>
      <c r="B17" s="103" t="s">
        <v>90</v>
      </c>
      <c r="C17" s="104" t="s">
        <v>10</v>
      </c>
      <c r="D17" s="105">
        <v>5</v>
      </c>
      <c r="E17" s="105">
        <v>1500</v>
      </c>
      <c r="F17" s="102" t="s">
        <v>9</v>
      </c>
      <c r="G17" s="106" t="s">
        <v>8</v>
      </c>
      <c r="H17" s="106" t="s">
        <v>12</v>
      </c>
      <c r="I17" s="107" t="s">
        <v>132</v>
      </c>
      <c r="J17" s="108"/>
    </row>
    <row r="18" spans="1:10" s="63" customFormat="1" ht="31.5">
      <c r="A18" s="59">
        <v>5</v>
      </c>
      <c r="B18" s="87" t="s">
        <v>89</v>
      </c>
      <c r="C18" s="60" t="s">
        <v>10</v>
      </c>
      <c r="D18" s="88">
        <v>3</v>
      </c>
      <c r="E18" s="88">
        <v>1800</v>
      </c>
      <c r="F18" s="89" t="s">
        <v>9</v>
      </c>
      <c r="G18" s="60" t="s">
        <v>8</v>
      </c>
      <c r="H18" s="60" t="s">
        <v>12</v>
      </c>
      <c r="I18" s="61" t="s">
        <v>133</v>
      </c>
      <c r="J18" s="62"/>
    </row>
    <row r="19" spans="1:10" s="109" customFormat="1" ht="31.5">
      <c r="A19" s="110">
        <v>6</v>
      </c>
      <c r="B19" s="111" t="s">
        <v>88</v>
      </c>
      <c r="C19" s="104" t="s">
        <v>10</v>
      </c>
      <c r="D19" s="104">
        <f>4-1</f>
        <v>3</v>
      </c>
      <c r="E19" s="104">
        <v>250</v>
      </c>
      <c r="F19" s="102" t="s">
        <v>9</v>
      </c>
      <c r="G19" s="106" t="s">
        <v>8</v>
      </c>
      <c r="H19" s="106" t="s">
        <v>12</v>
      </c>
      <c r="I19" s="107" t="s">
        <v>132</v>
      </c>
      <c r="J19" s="112"/>
    </row>
    <row r="20" spans="1:10" s="109" customFormat="1" ht="31.5">
      <c r="A20" s="102">
        <v>7</v>
      </c>
      <c r="B20" s="113" t="s">
        <v>87</v>
      </c>
      <c r="C20" s="114" t="s">
        <v>38</v>
      </c>
      <c r="D20" s="115">
        <v>200</v>
      </c>
      <c r="E20" s="116">
        <v>3000</v>
      </c>
      <c r="F20" s="114" t="s">
        <v>9</v>
      </c>
      <c r="G20" s="102" t="s">
        <v>8</v>
      </c>
      <c r="H20" s="102"/>
      <c r="I20" s="117" t="s">
        <v>130</v>
      </c>
      <c r="J20" s="112"/>
    </row>
    <row r="21" spans="1:10" s="109" customFormat="1" ht="15.75">
      <c r="A21" s="102">
        <v>8</v>
      </c>
      <c r="B21" s="118" t="s">
        <v>86</v>
      </c>
      <c r="C21" s="114" t="s">
        <v>10</v>
      </c>
      <c r="D21" s="115">
        <f>15</f>
        <v>15</v>
      </c>
      <c r="E21" s="115">
        <f>3000</f>
        <v>3000</v>
      </c>
      <c r="F21" s="114" t="s">
        <v>9</v>
      </c>
      <c r="G21" s="102" t="s">
        <v>8</v>
      </c>
      <c r="H21" s="102" t="s">
        <v>26</v>
      </c>
      <c r="I21" s="117" t="s">
        <v>26</v>
      </c>
      <c r="J21" s="112"/>
    </row>
    <row r="22" spans="1:10" s="109" customFormat="1" ht="33" customHeight="1">
      <c r="A22" s="110">
        <v>9</v>
      </c>
      <c r="B22" s="103" t="s">
        <v>85</v>
      </c>
      <c r="C22" s="104" t="s">
        <v>10</v>
      </c>
      <c r="D22" s="105">
        <v>2</v>
      </c>
      <c r="E22" s="105">
        <v>200</v>
      </c>
      <c r="F22" s="102" t="s">
        <v>9</v>
      </c>
      <c r="G22" s="106" t="s">
        <v>8</v>
      </c>
      <c r="H22" s="106" t="s">
        <v>12</v>
      </c>
      <c r="I22" s="107" t="s">
        <v>132</v>
      </c>
      <c r="J22" s="108"/>
    </row>
    <row r="23" spans="1:10" s="109" customFormat="1" ht="31.5">
      <c r="A23" s="102">
        <v>10</v>
      </c>
      <c r="B23" s="103" t="s">
        <v>84</v>
      </c>
      <c r="C23" s="104" t="s">
        <v>10</v>
      </c>
      <c r="D23" s="105">
        <v>2</v>
      </c>
      <c r="E23" s="105">
        <v>200</v>
      </c>
      <c r="F23" s="102" t="s">
        <v>9</v>
      </c>
      <c r="G23" s="106" t="s">
        <v>8</v>
      </c>
      <c r="H23" s="106"/>
      <c r="I23" s="107" t="s">
        <v>132</v>
      </c>
      <c r="J23" s="112"/>
    </row>
    <row r="24" spans="1:10" s="109" customFormat="1" ht="28.5" customHeight="1">
      <c r="A24" s="102">
        <v>11</v>
      </c>
      <c r="B24" s="122" t="s">
        <v>83</v>
      </c>
      <c r="C24" s="106" t="s">
        <v>22</v>
      </c>
      <c r="D24" s="115">
        <v>1</v>
      </c>
      <c r="E24" s="115">
        <v>2000</v>
      </c>
      <c r="F24" s="114" t="s">
        <v>9</v>
      </c>
      <c r="G24" s="106" t="s">
        <v>8</v>
      </c>
      <c r="H24" s="106" t="s">
        <v>82</v>
      </c>
      <c r="I24" s="107" t="s">
        <v>82</v>
      </c>
      <c r="J24" s="112"/>
    </row>
    <row r="25" spans="1:10" s="98" customFormat="1" ht="33" customHeight="1">
      <c r="A25" s="93">
        <v>12</v>
      </c>
      <c r="B25" s="100" t="s">
        <v>81</v>
      </c>
      <c r="C25" s="93" t="s">
        <v>80</v>
      </c>
      <c r="D25" s="95">
        <v>23400</v>
      </c>
      <c r="E25" s="95">
        <v>11232</v>
      </c>
      <c r="F25" s="93" t="s">
        <v>9</v>
      </c>
      <c r="G25" s="119" t="s">
        <v>74</v>
      </c>
      <c r="H25" s="120" t="s">
        <v>36</v>
      </c>
      <c r="I25" s="121" t="s">
        <v>36</v>
      </c>
      <c r="J25" s="97"/>
    </row>
    <row r="26" spans="1:10" s="109" customFormat="1" ht="31.5">
      <c r="A26" s="102">
        <v>13</v>
      </c>
      <c r="B26" s="111" t="s">
        <v>79</v>
      </c>
      <c r="C26" s="104" t="s">
        <v>10</v>
      </c>
      <c r="D26" s="130">
        <v>2</v>
      </c>
      <c r="E26" s="130">
        <v>250</v>
      </c>
      <c r="F26" s="102" t="s">
        <v>9</v>
      </c>
      <c r="G26" s="106" t="s">
        <v>8</v>
      </c>
      <c r="H26" s="106"/>
      <c r="I26" s="107" t="s">
        <v>130</v>
      </c>
      <c r="J26" s="112"/>
    </row>
    <row r="27" spans="1:10" s="109" customFormat="1" ht="31.5">
      <c r="A27" s="102">
        <v>14</v>
      </c>
      <c r="B27" s="122" t="s">
        <v>78</v>
      </c>
      <c r="C27" s="123" t="s">
        <v>45</v>
      </c>
      <c r="D27" s="124">
        <v>210</v>
      </c>
      <c r="E27" s="125">
        <v>2000</v>
      </c>
      <c r="F27" s="123" t="s">
        <v>77</v>
      </c>
      <c r="G27" s="106" t="s">
        <v>8</v>
      </c>
      <c r="H27" s="106" t="s">
        <v>7</v>
      </c>
      <c r="I27" s="107" t="s">
        <v>7</v>
      </c>
      <c r="J27" s="112"/>
    </row>
    <row r="28" spans="1:10" s="109" customFormat="1" ht="31.5">
      <c r="A28" s="110">
        <v>15</v>
      </c>
      <c r="B28" s="122" t="s">
        <v>76</v>
      </c>
      <c r="C28" s="106" t="s">
        <v>22</v>
      </c>
      <c r="D28" s="115">
        <v>2</v>
      </c>
      <c r="E28" s="115">
        <v>4500</v>
      </c>
      <c r="F28" s="114" t="s">
        <v>9</v>
      </c>
      <c r="G28" s="106" t="s">
        <v>8</v>
      </c>
      <c r="H28" s="106" t="s">
        <v>12</v>
      </c>
      <c r="I28" s="107" t="s">
        <v>132</v>
      </c>
      <c r="J28" s="112"/>
    </row>
    <row r="29" spans="1:10" s="98" customFormat="1" ht="15.75">
      <c r="A29" s="91">
        <v>16</v>
      </c>
      <c r="B29" s="126" t="s">
        <v>75</v>
      </c>
      <c r="C29" s="93" t="s">
        <v>10</v>
      </c>
      <c r="D29" s="94">
        <v>1</v>
      </c>
      <c r="E29" s="94">
        <v>40000</v>
      </c>
      <c r="F29" s="93" t="s">
        <v>9</v>
      </c>
      <c r="G29" s="127" t="s">
        <v>74</v>
      </c>
      <c r="H29" s="127" t="s">
        <v>36</v>
      </c>
      <c r="I29" s="128" t="s">
        <v>36</v>
      </c>
      <c r="J29" s="97"/>
    </row>
    <row r="30" spans="1:10" s="109" customFormat="1" ht="31.5">
      <c r="A30" s="102">
        <v>17</v>
      </c>
      <c r="B30" s="111" t="s">
        <v>73</v>
      </c>
      <c r="C30" s="114" t="s">
        <v>72</v>
      </c>
      <c r="D30" s="115">
        <v>2300</v>
      </c>
      <c r="E30" s="115">
        <v>1000</v>
      </c>
      <c r="F30" s="114" t="s">
        <v>9</v>
      </c>
      <c r="G30" s="102" t="s">
        <v>8</v>
      </c>
      <c r="H30" s="102" t="s">
        <v>12</v>
      </c>
      <c r="I30" s="117" t="s">
        <v>132</v>
      </c>
      <c r="J30" s="112"/>
    </row>
    <row r="31" spans="1:10" s="109" customFormat="1" ht="15.75">
      <c r="A31" s="114">
        <v>18</v>
      </c>
      <c r="B31" s="122" t="s">
        <v>71</v>
      </c>
      <c r="C31" s="114" t="s">
        <v>10</v>
      </c>
      <c r="D31" s="115">
        <v>1</v>
      </c>
      <c r="E31" s="115">
        <v>4538</v>
      </c>
      <c r="F31" s="114" t="s">
        <v>9</v>
      </c>
      <c r="G31" s="102" t="s">
        <v>8</v>
      </c>
      <c r="H31" s="102" t="s">
        <v>67</v>
      </c>
      <c r="I31" s="117" t="s">
        <v>127</v>
      </c>
      <c r="J31" s="112"/>
    </row>
    <row r="32" spans="1:10" s="109" customFormat="1" ht="31.5">
      <c r="A32" s="102">
        <v>19</v>
      </c>
      <c r="B32" s="129" t="s">
        <v>70</v>
      </c>
      <c r="C32" s="114" t="s">
        <v>10</v>
      </c>
      <c r="D32" s="115">
        <v>1</v>
      </c>
      <c r="E32" s="115">
        <v>50</v>
      </c>
      <c r="F32" s="114" t="s">
        <v>9</v>
      </c>
      <c r="G32" s="102" t="s">
        <v>8</v>
      </c>
      <c r="H32" s="102" t="s">
        <v>21</v>
      </c>
      <c r="I32" s="117" t="s">
        <v>21</v>
      </c>
      <c r="J32" s="112"/>
    </row>
    <row r="33" spans="1:13" s="109" customFormat="1" ht="31.5">
      <c r="A33" s="102">
        <v>20</v>
      </c>
      <c r="B33" s="111" t="s">
        <v>69</v>
      </c>
      <c r="C33" s="104" t="s">
        <v>10</v>
      </c>
      <c r="D33" s="130">
        <v>2</v>
      </c>
      <c r="E33" s="130">
        <v>100</v>
      </c>
      <c r="F33" s="102" t="s">
        <v>9</v>
      </c>
      <c r="G33" s="106" t="s">
        <v>8</v>
      </c>
      <c r="H33" s="106" t="s">
        <v>26</v>
      </c>
      <c r="I33" s="107" t="s">
        <v>26</v>
      </c>
      <c r="J33" s="112"/>
    </row>
    <row r="34" spans="1:13" s="109" customFormat="1" ht="40.5" customHeight="1">
      <c r="A34" s="110">
        <v>21</v>
      </c>
      <c r="B34" s="111" t="s">
        <v>68</v>
      </c>
      <c r="C34" s="104" t="s">
        <v>10</v>
      </c>
      <c r="D34" s="125">
        <v>4</v>
      </c>
      <c r="E34" s="125">
        <v>4000</v>
      </c>
      <c r="F34" s="104" t="s">
        <v>9</v>
      </c>
      <c r="G34" s="102" t="s">
        <v>8</v>
      </c>
      <c r="H34" s="102" t="s">
        <v>67</v>
      </c>
      <c r="I34" s="117" t="s">
        <v>127</v>
      </c>
      <c r="J34" s="97"/>
    </row>
    <row r="35" spans="1:13" s="109" customFormat="1" ht="15.75">
      <c r="A35" s="102">
        <v>22</v>
      </c>
      <c r="B35" s="122" t="s">
        <v>66</v>
      </c>
      <c r="C35" s="106" t="s">
        <v>22</v>
      </c>
      <c r="D35" s="115">
        <v>5</v>
      </c>
      <c r="E35" s="115">
        <v>4538</v>
      </c>
      <c r="F35" s="114" t="s">
        <v>9</v>
      </c>
      <c r="G35" s="106" t="s">
        <v>8</v>
      </c>
      <c r="H35" s="106" t="s">
        <v>65</v>
      </c>
      <c r="I35" s="107" t="s">
        <v>65</v>
      </c>
      <c r="J35" s="112"/>
    </row>
    <row r="36" spans="1:13" s="98" customFormat="1" ht="47.25">
      <c r="A36" s="91">
        <v>23</v>
      </c>
      <c r="B36" s="92" t="s">
        <v>64</v>
      </c>
      <c r="C36" s="101" t="s">
        <v>10</v>
      </c>
      <c r="D36" s="131">
        <v>1</v>
      </c>
      <c r="E36" s="131">
        <v>300</v>
      </c>
      <c r="F36" s="132" t="s">
        <v>9</v>
      </c>
      <c r="G36" s="133" t="s">
        <v>8</v>
      </c>
      <c r="H36" s="133" t="s">
        <v>36</v>
      </c>
      <c r="I36" s="134" t="s">
        <v>36</v>
      </c>
      <c r="J36" s="97"/>
    </row>
    <row r="37" spans="1:13" s="109" customFormat="1" ht="31.5">
      <c r="A37" s="110">
        <v>24</v>
      </c>
      <c r="B37" s="122" t="s">
        <v>113</v>
      </c>
      <c r="C37" s="106" t="s">
        <v>63</v>
      </c>
      <c r="D37" s="115">
        <v>3</v>
      </c>
      <c r="E37" s="115">
        <v>4500</v>
      </c>
      <c r="F37" s="114" t="s">
        <v>9</v>
      </c>
      <c r="G37" s="106" t="s">
        <v>16</v>
      </c>
      <c r="H37" s="106" t="s">
        <v>12</v>
      </c>
      <c r="I37" s="107" t="s">
        <v>132</v>
      </c>
      <c r="J37" s="112"/>
      <c r="L37" s="135"/>
    </row>
    <row r="38" spans="1:13" s="112" customFormat="1" ht="90">
      <c r="A38" s="102">
        <v>25</v>
      </c>
      <c r="B38" s="111" t="s">
        <v>62</v>
      </c>
      <c r="C38" s="104" t="s">
        <v>38</v>
      </c>
      <c r="D38" s="104">
        <v>500</v>
      </c>
      <c r="E38" s="104">
        <v>500</v>
      </c>
      <c r="F38" s="102" t="s">
        <v>9</v>
      </c>
      <c r="G38" s="106" t="s">
        <v>8</v>
      </c>
      <c r="H38" s="106" t="s">
        <v>7</v>
      </c>
      <c r="I38" s="138" t="s">
        <v>7</v>
      </c>
      <c r="J38" s="137" t="s">
        <v>121</v>
      </c>
    </row>
    <row r="39" spans="1:13" s="112" customFormat="1" ht="15.75">
      <c r="A39" s="102">
        <v>26</v>
      </c>
      <c r="B39" s="111" t="s">
        <v>61</v>
      </c>
      <c r="C39" s="114" t="s">
        <v>60</v>
      </c>
      <c r="D39" s="115">
        <v>250</v>
      </c>
      <c r="E39" s="115">
        <v>400</v>
      </c>
      <c r="F39" s="114" t="s">
        <v>9</v>
      </c>
      <c r="G39" s="102" t="s">
        <v>8</v>
      </c>
      <c r="H39" s="102" t="s">
        <v>12</v>
      </c>
      <c r="I39" s="117" t="s">
        <v>132</v>
      </c>
    </row>
    <row r="40" spans="1:13" s="112" customFormat="1" ht="31.5">
      <c r="A40" s="110">
        <v>27</v>
      </c>
      <c r="B40" s="103" t="s">
        <v>59</v>
      </c>
      <c r="C40" s="104" t="s">
        <v>10</v>
      </c>
      <c r="D40" s="105">
        <v>2</v>
      </c>
      <c r="E40" s="105">
        <v>2000</v>
      </c>
      <c r="F40" s="102" t="s">
        <v>9</v>
      </c>
      <c r="G40" s="106" t="s">
        <v>8</v>
      </c>
      <c r="H40" s="106" t="s">
        <v>12</v>
      </c>
      <c r="I40" s="117" t="s">
        <v>132</v>
      </c>
    </row>
    <row r="41" spans="1:13" s="112" customFormat="1" ht="15.75">
      <c r="A41" s="102">
        <v>28</v>
      </c>
      <c r="B41" s="122" t="s">
        <v>58</v>
      </c>
      <c r="C41" s="106" t="s">
        <v>10</v>
      </c>
      <c r="D41" s="115">
        <f>5-1</f>
        <v>4</v>
      </c>
      <c r="E41" s="115">
        <f>1000-98</f>
        <v>902</v>
      </c>
      <c r="F41" s="114" t="s">
        <v>9</v>
      </c>
      <c r="G41" s="106" t="s">
        <v>8</v>
      </c>
      <c r="H41" s="106" t="s">
        <v>12</v>
      </c>
      <c r="I41" s="107" t="s">
        <v>26</v>
      </c>
    </row>
    <row r="42" spans="1:13" s="4" customFormat="1" ht="15.75">
      <c r="A42" s="27">
        <v>29</v>
      </c>
      <c r="B42" s="152" t="s">
        <v>57</v>
      </c>
      <c r="C42" s="32"/>
      <c r="D42" s="34"/>
      <c r="E42" s="33"/>
      <c r="F42" s="32"/>
      <c r="G42" s="27"/>
      <c r="H42" s="27" t="s">
        <v>43</v>
      </c>
      <c r="I42" s="79"/>
      <c r="J42" s="72"/>
      <c r="K42" s="72"/>
      <c r="L42" s="72"/>
      <c r="M42" s="72"/>
    </row>
    <row r="43" spans="1:13" s="112" customFormat="1" ht="31.5">
      <c r="A43" s="110" t="s">
        <v>56</v>
      </c>
      <c r="B43" s="122" t="s">
        <v>119</v>
      </c>
      <c r="C43" s="114" t="s">
        <v>10</v>
      </c>
      <c r="D43" s="115">
        <f>1-1</f>
        <v>0</v>
      </c>
      <c r="E43" s="116">
        <f>115-100</f>
        <v>15</v>
      </c>
      <c r="F43" s="114" t="s">
        <v>9</v>
      </c>
      <c r="G43" s="102" t="s">
        <v>8</v>
      </c>
      <c r="H43" s="102"/>
      <c r="I43" s="117" t="s">
        <v>139</v>
      </c>
      <c r="J43" s="137" t="s">
        <v>138</v>
      </c>
    </row>
    <row r="44" spans="1:13" s="112" customFormat="1" ht="105">
      <c r="A44" s="102" t="s">
        <v>55</v>
      </c>
      <c r="B44" s="122" t="s">
        <v>54</v>
      </c>
      <c r="C44" s="114" t="s">
        <v>45</v>
      </c>
      <c r="D44" s="115">
        <v>10</v>
      </c>
      <c r="E44" s="116">
        <v>100</v>
      </c>
      <c r="F44" s="114" t="s">
        <v>9</v>
      </c>
      <c r="G44" s="102" t="s">
        <v>8</v>
      </c>
      <c r="H44" s="102"/>
      <c r="I44" s="139" t="s">
        <v>7</v>
      </c>
      <c r="J44" s="137" t="s">
        <v>122</v>
      </c>
      <c r="K44" s="112" t="s">
        <v>126</v>
      </c>
    </row>
    <row r="45" spans="1:13" s="62" customFormat="1" ht="47.25">
      <c r="A45" s="59" t="s">
        <v>53</v>
      </c>
      <c r="B45" s="87" t="s">
        <v>52</v>
      </c>
      <c r="C45" s="89" t="s">
        <v>45</v>
      </c>
      <c r="D45" s="88">
        <v>1</v>
      </c>
      <c r="E45" s="154">
        <v>120</v>
      </c>
      <c r="F45" s="89" t="s">
        <v>9</v>
      </c>
      <c r="G45" s="59" t="s">
        <v>8</v>
      </c>
      <c r="H45" s="59"/>
      <c r="I45" s="155" t="s">
        <v>140</v>
      </c>
    </row>
    <row r="46" spans="1:13" s="112" customFormat="1" ht="45">
      <c r="A46" s="114" t="s">
        <v>51</v>
      </c>
      <c r="B46" s="122" t="s">
        <v>50</v>
      </c>
      <c r="C46" s="114" t="s">
        <v>45</v>
      </c>
      <c r="D46" s="115">
        <v>17</v>
      </c>
      <c r="E46" s="116">
        <v>170</v>
      </c>
      <c r="F46" s="114" t="s">
        <v>9</v>
      </c>
      <c r="G46" s="102" t="s">
        <v>8</v>
      </c>
      <c r="H46" s="102"/>
      <c r="I46" s="139" t="s">
        <v>143</v>
      </c>
      <c r="J46" s="137" t="s">
        <v>141</v>
      </c>
      <c r="K46" s="112" t="s">
        <v>142</v>
      </c>
    </row>
    <row r="47" spans="1:13" s="62" customFormat="1" ht="110.25">
      <c r="A47" s="59" t="s">
        <v>49</v>
      </c>
      <c r="B47" s="87" t="s">
        <v>48</v>
      </c>
      <c r="C47" s="89" t="s">
        <v>45</v>
      </c>
      <c r="D47" s="88">
        <v>1</v>
      </c>
      <c r="E47" s="154">
        <v>255</v>
      </c>
      <c r="F47" s="89" t="s">
        <v>9</v>
      </c>
      <c r="G47" s="59" t="s">
        <v>8</v>
      </c>
      <c r="H47" s="59"/>
      <c r="I47" s="155" t="s">
        <v>140</v>
      </c>
    </row>
    <row r="48" spans="1:13" s="62" customFormat="1" ht="110.25">
      <c r="A48" s="156" t="s">
        <v>47</v>
      </c>
      <c r="B48" s="87" t="s">
        <v>46</v>
      </c>
      <c r="C48" s="89" t="s">
        <v>45</v>
      </c>
      <c r="D48" s="88">
        <v>1</v>
      </c>
      <c r="E48" s="154">
        <v>255</v>
      </c>
      <c r="F48" s="89" t="s">
        <v>9</v>
      </c>
      <c r="G48" s="59" t="s">
        <v>8</v>
      </c>
      <c r="H48" s="59"/>
      <c r="I48" s="155" t="s">
        <v>140</v>
      </c>
    </row>
    <row r="49" spans="1:13" s="112" customFormat="1" ht="69" customHeight="1">
      <c r="A49" s="110">
        <v>30</v>
      </c>
      <c r="B49" s="111" t="s">
        <v>44</v>
      </c>
      <c r="C49" s="114" t="s">
        <v>10</v>
      </c>
      <c r="D49" s="115">
        <v>1</v>
      </c>
      <c r="E49" s="115">
        <v>2500</v>
      </c>
      <c r="F49" s="114" t="s">
        <v>9</v>
      </c>
      <c r="G49" s="102" t="s">
        <v>8</v>
      </c>
      <c r="H49" s="102" t="s">
        <v>43</v>
      </c>
      <c r="I49" s="117" t="s">
        <v>144</v>
      </c>
    </row>
    <row r="50" spans="1:13" s="97" customFormat="1" ht="47.25">
      <c r="A50" s="91">
        <v>31</v>
      </c>
      <c r="B50" s="92" t="s">
        <v>42</v>
      </c>
      <c r="C50" s="101" t="s">
        <v>41</v>
      </c>
      <c r="D50" s="140">
        <v>121.1</v>
      </c>
      <c r="E50" s="131">
        <v>1500</v>
      </c>
      <c r="F50" s="132" t="s">
        <v>9</v>
      </c>
      <c r="G50" s="133" t="s">
        <v>16</v>
      </c>
      <c r="H50" s="133" t="s">
        <v>36</v>
      </c>
      <c r="I50" s="134" t="s">
        <v>36</v>
      </c>
      <c r="J50" s="141"/>
    </row>
    <row r="51" spans="1:13" s="145" customFormat="1" ht="15.75">
      <c r="A51" s="115">
        <v>32</v>
      </c>
      <c r="B51" s="142" t="s">
        <v>40</v>
      </c>
      <c r="C51" s="124" t="s">
        <v>38</v>
      </c>
      <c r="D51" s="125">
        <v>25</v>
      </c>
      <c r="E51" s="125">
        <v>1000</v>
      </c>
      <c r="F51" s="124" t="s">
        <v>9</v>
      </c>
      <c r="G51" s="115" t="s">
        <v>8</v>
      </c>
      <c r="H51" s="115" t="s">
        <v>7</v>
      </c>
      <c r="I51" s="143" t="s">
        <v>7</v>
      </c>
      <c r="J51" s="144" t="s">
        <v>123</v>
      </c>
    </row>
    <row r="52" spans="1:13" s="109" customFormat="1" ht="31.5">
      <c r="A52" s="102">
        <v>33</v>
      </c>
      <c r="B52" s="122" t="s">
        <v>39</v>
      </c>
      <c r="C52" s="106" t="s">
        <v>38</v>
      </c>
      <c r="D52" s="115">
        <v>25</v>
      </c>
      <c r="E52" s="115">
        <v>1000</v>
      </c>
      <c r="F52" s="114" t="s">
        <v>9</v>
      </c>
      <c r="G52" s="106" t="s">
        <v>8</v>
      </c>
      <c r="H52" s="106" t="s">
        <v>7</v>
      </c>
      <c r="I52" s="136" t="s">
        <v>7</v>
      </c>
      <c r="J52" s="112" t="s">
        <v>124</v>
      </c>
    </row>
    <row r="53" spans="1:13" s="109" customFormat="1" ht="31.5">
      <c r="A53" s="110">
        <v>34</v>
      </c>
      <c r="B53" s="111" t="s">
        <v>37</v>
      </c>
      <c r="C53" s="104" t="s">
        <v>10</v>
      </c>
      <c r="D53" s="125">
        <v>1</v>
      </c>
      <c r="E53" s="125">
        <v>1300</v>
      </c>
      <c r="F53" s="123" t="s">
        <v>9</v>
      </c>
      <c r="G53" s="106" t="s">
        <v>8</v>
      </c>
      <c r="H53" s="133" t="s">
        <v>36</v>
      </c>
      <c r="I53" s="107" t="s">
        <v>130</v>
      </c>
      <c r="J53" s="112"/>
    </row>
    <row r="54" spans="1:13" s="98" customFormat="1" ht="78.75">
      <c r="A54" s="91">
        <v>35</v>
      </c>
      <c r="B54" s="92" t="s">
        <v>35</v>
      </c>
      <c r="C54" s="101" t="s">
        <v>10</v>
      </c>
      <c r="D54" s="131">
        <v>1</v>
      </c>
      <c r="E54" s="131">
        <v>1800</v>
      </c>
      <c r="F54" s="132" t="s">
        <v>9</v>
      </c>
      <c r="G54" s="133" t="s">
        <v>8</v>
      </c>
      <c r="H54" s="133"/>
      <c r="I54" s="134" t="s">
        <v>36</v>
      </c>
      <c r="J54" s="97"/>
    </row>
    <row r="55" spans="1:13" s="98" customFormat="1" ht="78.75">
      <c r="A55" s="93">
        <v>36</v>
      </c>
      <c r="B55" s="92" t="s">
        <v>34</v>
      </c>
      <c r="C55" s="101" t="s">
        <v>33</v>
      </c>
      <c r="D55" s="131">
        <v>1</v>
      </c>
      <c r="E55" s="131">
        <v>1500</v>
      </c>
      <c r="F55" s="132" t="s">
        <v>9</v>
      </c>
      <c r="G55" s="133" t="s">
        <v>8</v>
      </c>
      <c r="H55" s="133"/>
      <c r="I55" s="134" t="s">
        <v>36</v>
      </c>
      <c r="J55" s="97"/>
    </row>
    <row r="56" spans="1:13" s="109" customFormat="1" ht="31.5">
      <c r="A56" s="102">
        <v>37</v>
      </c>
      <c r="B56" s="113" t="s">
        <v>32</v>
      </c>
      <c r="C56" s="114" t="s">
        <v>31</v>
      </c>
      <c r="D56" s="115">
        <v>25</v>
      </c>
      <c r="E56" s="115">
        <v>3000</v>
      </c>
      <c r="F56" s="114" t="s">
        <v>9</v>
      </c>
      <c r="G56" s="102" t="s">
        <v>8</v>
      </c>
      <c r="H56" s="102" t="s">
        <v>21</v>
      </c>
      <c r="I56" s="117" t="s">
        <v>21</v>
      </c>
      <c r="J56" s="146"/>
    </row>
    <row r="57" spans="1:13" s="63" customFormat="1" ht="47.25">
      <c r="A57" s="54">
        <v>38</v>
      </c>
      <c r="B57" s="55" t="s">
        <v>30</v>
      </c>
      <c r="C57" s="56" t="s">
        <v>10</v>
      </c>
      <c r="D57" s="85">
        <f>1-1</f>
        <v>0</v>
      </c>
      <c r="E57" s="85">
        <f>3500-2319.968</f>
        <v>1180.0320000000002</v>
      </c>
      <c r="F57" s="86" t="s">
        <v>9</v>
      </c>
      <c r="G57" s="60" t="s">
        <v>8</v>
      </c>
      <c r="H57" s="60" t="s">
        <v>29</v>
      </c>
      <c r="I57" s="61" t="s">
        <v>128</v>
      </c>
      <c r="J57" s="62"/>
    </row>
    <row r="58" spans="1:13" s="109" customFormat="1" ht="15.75">
      <c r="A58" s="102">
        <v>39</v>
      </c>
      <c r="B58" s="111" t="s">
        <v>116</v>
      </c>
      <c r="C58" s="114" t="s">
        <v>28</v>
      </c>
      <c r="D58" s="115">
        <v>10000</v>
      </c>
      <c r="E58" s="115">
        <v>4530</v>
      </c>
      <c r="F58" s="114" t="s">
        <v>9</v>
      </c>
      <c r="G58" s="102" t="s">
        <v>8</v>
      </c>
      <c r="H58" s="102" t="s">
        <v>26</v>
      </c>
      <c r="I58" s="117" t="s">
        <v>26</v>
      </c>
      <c r="J58" s="112"/>
    </row>
    <row r="59" spans="1:13" s="109" customFormat="1" ht="31.5">
      <c r="A59" s="110">
        <v>40</v>
      </c>
      <c r="B59" s="111" t="s">
        <v>27</v>
      </c>
      <c r="C59" s="114" t="s">
        <v>10</v>
      </c>
      <c r="D59" s="115">
        <v>5</v>
      </c>
      <c r="E59" s="115">
        <v>1000</v>
      </c>
      <c r="F59" s="114" t="s">
        <v>9</v>
      </c>
      <c r="G59" s="102" t="s">
        <v>8</v>
      </c>
      <c r="H59" s="102" t="s">
        <v>26</v>
      </c>
      <c r="I59" s="117" t="s">
        <v>26</v>
      </c>
      <c r="J59" s="112"/>
    </row>
    <row r="60" spans="1:13" s="109" customFormat="1" ht="47.25">
      <c r="A60" s="102">
        <v>41</v>
      </c>
      <c r="B60" s="111" t="s">
        <v>25</v>
      </c>
      <c r="C60" s="104" t="s">
        <v>10</v>
      </c>
      <c r="D60" s="130">
        <v>3</v>
      </c>
      <c r="E60" s="130">
        <v>1000</v>
      </c>
      <c r="F60" s="102" t="s">
        <v>9</v>
      </c>
      <c r="G60" s="106" t="s">
        <v>8</v>
      </c>
      <c r="H60" s="106" t="s">
        <v>12</v>
      </c>
      <c r="I60" s="107" t="s">
        <v>132</v>
      </c>
      <c r="J60" s="112"/>
    </row>
    <row r="61" spans="1:13" s="109" customFormat="1" ht="49.5" customHeight="1">
      <c r="A61" s="110">
        <v>42</v>
      </c>
      <c r="B61" s="111" t="s">
        <v>24</v>
      </c>
      <c r="C61" s="104" t="s">
        <v>10</v>
      </c>
      <c r="D61" s="130">
        <v>2</v>
      </c>
      <c r="E61" s="130">
        <v>4000</v>
      </c>
      <c r="F61" s="102" t="s">
        <v>9</v>
      </c>
      <c r="G61" s="106" t="s">
        <v>8</v>
      </c>
      <c r="H61" s="106" t="s">
        <v>12</v>
      </c>
      <c r="I61" s="107" t="s">
        <v>132</v>
      </c>
      <c r="J61" s="112"/>
    </row>
    <row r="62" spans="1:13" s="109" customFormat="1" ht="15.75">
      <c r="A62" s="102">
        <v>43</v>
      </c>
      <c r="B62" s="113" t="s">
        <v>23</v>
      </c>
      <c r="C62" s="114" t="s">
        <v>22</v>
      </c>
      <c r="D62" s="115">
        <v>1</v>
      </c>
      <c r="E62" s="116">
        <v>3000</v>
      </c>
      <c r="F62" s="114" t="s">
        <v>9</v>
      </c>
      <c r="G62" s="102" t="s">
        <v>8</v>
      </c>
      <c r="H62" s="102" t="s">
        <v>21</v>
      </c>
      <c r="I62" s="117" t="s">
        <v>21</v>
      </c>
      <c r="J62" s="112"/>
    </row>
    <row r="63" spans="1:13" s="109" customFormat="1" ht="15.75">
      <c r="A63" s="110">
        <v>44</v>
      </c>
      <c r="B63" s="113" t="s">
        <v>20</v>
      </c>
      <c r="C63" s="114" t="s">
        <v>10</v>
      </c>
      <c r="D63" s="115">
        <v>1</v>
      </c>
      <c r="E63" s="116">
        <v>300</v>
      </c>
      <c r="F63" s="114" t="s">
        <v>9</v>
      </c>
      <c r="G63" s="102" t="s">
        <v>8</v>
      </c>
      <c r="H63" s="102" t="s">
        <v>12</v>
      </c>
      <c r="I63" s="117" t="s">
        <v>132</v>
      </c>
      <c r="J63" s="112"/>
    </row>
    <row r="64" spans="1:13" s="66" customFormat="1" ht="54.75" customHeight="1">
      <c r="A64" s="65">
        <v>45</v>
      </c>
      <c r="B64" s="70" t="s">
        <v>134</v>
      </c>
      <c r="C64" s="67" t="s">
        <v>10</v>
      </c>
      <c r="D64" s="68">
        <v>1</v>
      </c>
      <c r="E64" s="69">
        <v>500</v>
      </c>
      <c r="F64" s="67" t="s">
        <v>9</v>
      </c>
      <c r="G64" s="65" t="s">
        <v>8</v>
      </c>
      <c r="H64" s="65" t="s">
        <v>7</v>
      </c>
      <c r="I64" s="79" t="s">
        <v>7</v>
      </c>
      <c r="J64" s="90" t="s">
        <v>135</v>
      </c>
      <c r="K64" s="73" t="s">
        <v>137</v>
      </c>
      <c r="L64" s="73"/>
      <c r="M64" s="73"/>
    </row>
    <row r="65" spans="1:54" s="63" customFormat="1" ht="47.25">
      <c r="A65" s="54">
        <v>46</v>
      </c>
      <c r="B65" s="55" t="s">
        <v>19</v>
      </c>
      <c r="C65" s="56" t="s">
        <v>18</v>
      </c>
      <c r="D65" s="57">
        <v>60</v>
      </c>
      <c r="E65" s="58">
        <v>1000</v>
      </c>
      <c r="F65" s="59" t="s">
        <v>9</v>
      </c>
      <c r="G65" s="60" t="s">
        <v>8</v>
      </c>
      <c r="H65" s="60" t="s">
        <v>7</v>
      </c>
      <c r="I65" s="78" t="s">
        <v>125</v>
      </c>
      <c r="J65" s="72"/>
      <c r="K65" s="73"/>
      <c r="L65" s="73"/>
      <c r="M65" s="73"/>
    </row>
    <row r="66" spans="1:54" s="109" customFormat="1" ht="31.5">
      <c r="A66" s="102">
        <v>47</v>
      </c>
      <c r="B66" s="111" t="s">
        <v>17</v>
      </c>
      <c r="C66" s="104" t="s">
        <v>10</v>
      </c>
      <c r="D66" s="147">
        <v>1</v>
      </c>
      <c r="E66" s="148">
        <v>200</v>
      </c>
      <c r="F66" s="149" t="s">
        <v>9</v>
      </c>
      <c r="G66" s="106" t="s">
        <v>16</v>
      </c>
      <c r="H66" s="106" t="s">
        <v>14</v>
      </c>
      <c r="I66" s="107" t="s">
        <v>136</v>
      </c>
      <c r="J66" s="112"/>
    </row>
    <row r="67" spans="1:54" s="109" customFormat="1" ht="47.25">
      <c r="A67" s="110">
        <v>48</v>
      </c>
      <c r="B67" s="111" t="s">
        <v>15</v>
      </c>
      <c r="C67" s="104" t="s">
        <v>10</v>
      </c>
      <c r="D67" s="147">
        <v>1</v>
      </c>
      <c r="E67" s="148">
        <v>4538</v>
      </c>
      <c r="F67" s="149" t="s">
        <v>9</v>
      </c>
      <c r="G67" s="106" t="s">
        <v>8</v>
      </c>
      <c r="H67" s="106" t="s">
        <v>14</v>
      </c>
      <c r="I67" s="107" t="s">
        <v>136</v>
      </c>
      <c r="J67" s="112"/>
    </row>
    <row r="68" spans="1:54" s="109" customFormat="1" ht="24.75" customHeight="1">
      <c r="A68" s="102">
        <v>49</v>
      </c>
      <c r="B68" s="111" t="s">
        <v>13</v>
      </c>
      <c r="C68" s="104" t="s">
        <v>10</v>
      </c>
      <c r="D68" s="147">
        <v>1</v>
      </c>
      <c r="E68" s="148">
        <v>20</v>
      </c>
      <c r="F68" s="102" t="s">
        <v>9</v>
      </c>
      <c r="G68" s="106" t="s">
        <v>8</v>
      </c>
      <c r="H68" s="106" t="s">
        <v>12</v>
      </c>
      <c r="I68" s="107" t="s">
        <v>132</v>
      </c>
      <c r="J68" s="112"/>
    </row>
    <row r="69" spans="1:54" s="63" customFormat="1" ht="27.75" customHeight="1">
      <c r="A69" s="54">
        <v>50</v>
      </c>
      <c r="B69" s="55" t="s">
        <v>11</v>
      </c>
      <c r="C69" s="56" t="s">
        <v>10</v>
      </c>
      <c r="D69" s="56">
        <v>2</v>
      </c>
      <c r="E69" s="64">
        <v>2000</v>
      </c>
      <c r="F69" s="59" t="s">
        <v>9</v>
      </c>
      <c r="G69" s="60" t="s">
        <v>8</v>
      </c>
      <c r="H69" s="60" t="s">
        <v>7</v>
      </c>
      <c r="I69" s="78" t="s">
        <v>125</v>
      </c>
      <c r="J69" s="72"/>
      <c r="K69" s="73"/>
      <c r="L69" s="73"/>
      <c r="M69" s="73"/>
    </row>
    <row r="70" spans="1:54" s="109" customFormat="1" ht="26.25" customHeight="1">
      <c r="A70" s="110">
        <v>51</v>
      </c>
      <c r="B70" s="111" t="s">
        <v>110</v>
      </c>
      <c r="C70" s="104" t="s">
        <v>10</v>
      </c>
      <c r="D70" s="104">
        <v>1</v>
      </c>
      <c r="E70" s="150">
        <v>103</v>
      </c>
      <c r="F70" s="102" t="s">
        <v>9</v>
      </c>
      <c r="G70" s="106" t="s">
        <v>8</v>
      </c>
      <c r="H70" s="106" t="s">
        <v>7</v>
      </c>
      <c r="I70" s="107" t="s">
        <v>132</v>
      </c>
      <c r="J70" s="112"/>
    </row>
    <row r="71" spans="1:54" s="98" customFormat="1" ht="47.25">
      <c r="A71" s="93">
        <v>52</v>
      </c>
      <c r="B71" s="92" t="s">
        <v>111</v>
      </c>
      <c r="C71" s="101" t="s">
        <v>10</v>
      </c>
      <c r="D71" s="101">
        <v>1</v>
      </c>
      <c r="E71" s="151">
        <v>500</v>
      </c>
      <c r="F71" s="91" t="s">
        <v>9</v>
      </c>
      <c r="G71" s="133" t="s">
        <v>8</v>
      </c>
      <c r="H71" s="133"/>
      <c r="I71" s="134" t="s">
        <v>36</v>
      </c>
      <c r="J71" s="97"/>
    </row>
    <row r="72" spans="1:54" s="109" customFormat="1" ht="31.5">
      <c r="A72" s="110">
        <v>53</v>
      </c>
      <c r="B72" s="111" t="s">
        <v>112</v>
      </c>
      <c r="C72" s="104" t="s">
        <v>10</v>
      </c>
      <c r="D72" s="104">
        <v>1</v>
      </c>
      <c r="E72" s="150">
        <v>500</v>
      </c>
      <c r="F72" s="102" t="s">
        <v>9</v>
      </c>
      <c r="G72" s="106" t="s">
        <v>8</v>
      </c>
      <c r="H72" s="106"/>
      <c r="I72" s="107" t="s">
        <v>132</v>
      </c>
      <c r="J72" s="112"/>
    </row>
    <row r="73" spans="1:54" s="63" customFormat="1" ht="45.75" customHeight="1">
      <c r="A73" s="59">
        <v>54</v>
      </c>
      <c r="B73" s="55" t="s">
        <v>114</v>
      </c>
      <c r="C73" s="56" t="s">
        <v>10</v>
      </c>
      <c r="D73" s="57">
        <f>1-1</f>
        <v>0</v>
      </c>
      <c r="E73" s="58">
        <f>500-157.75</f>
        <v>342.25</v>
      </c>
      <c r="F73" s="59" t="s">
        <v>9</v>
      </c>
      <c r="G73" s="60" t="s">
        <v>8</v>
      </c>
      <c r="H73" s="60"/>
      <c r="I73" s="78" t="s">
        <v>125</v>
      </c>
      <c r="J73" s="72"/>
      <c r="K73" s="73"/>
      <c r="L73" s="73"/>
      <c r="M73" s="73"/>
    </row>
    <row r="74" spans="1:54" s="3" customFormat="1" ht="48" customHeight="1">
      <c r="A74" s="27">
        <v>55</v>
      </c>
      <c r="B74" s="29" t="s">
        <v>115</v>
      </c>
      <c r="C74" s="28" t="s">
        <v>10</v>
      </c>
      <c r="D74" s="31">
        <v>1</v>
      </c>
      <c r="E74" s="30">
        <v>500</v>
      </c>
      <c r="F74" s="27" t="s">
        <v>9</v>
      </c>
      <c r="G74" s="26" t="s">
        <v>8</v>
      </c>
      <c r="H74" s="52"/>
      <c r="I74" s="78"/>
      <c r="J74" s="79"/>
      <c r="K74" s="80"/>
      <c r="L74" s="81"/>
      <c r="M74" s="82"/>
      <c r="N74" s="53"/>
      <c r="O74" s="50"/>
      <c r="P74" s="51"/>
    </row>
    <row r="75" spans="1:54" s="63" customFormat="1" ht="78.75">
      <c r="A75" s="54">
        <v>56</v>
      </c>
      <c r="B75" s="55" t="s">
        <v>117</v>
      </c>
      <c r="C75" s="56" t="s">
        <v>10</v>
      </c>
      <c r="D75" s="56">
        <v>1</v>
      </c>
      <c r="E75" s="64">
        <v>23</v>
      </c>
      <c r="F75" s="59" t="s">
        <v>118</v>
      </c>
      <c r="G75" s="60" t="s">
        <v>8</v>
      </c>
      <c r="H75" s="61"/>
      <c r="I75" s="61" t="s">
        <v>145</v>
      </c>
      <c r="J75" s="62"/>
    </row>
    <row r="76" spans="1:54" s="109" customFormat="1" ht="70.5" customHeight="1">
      <c r="A76" s="110">
        <v>57</v>
      </c>
      <c r="B76" s="111" t="s">
        <v>129</v>
      </c>
      <c r="C76" s="104" t="s">
        <v>10</v>
      </c>
      <c r="D76" s="104">
        <v>1</v>
      </c>
      <c r="E76" s="150">
        <v>2464</v>
      </c>
      <c r="F76" s="102" t="s">
        <v>9</v>
      </c>
      <c r="G76" s="106" t="s">
        <v>8</v>
      </c>
      <c r="H76" s="107"/>
      <c r="I76" s="107" t="s">
        <v>131</v>
      </c>
      <c r="J76" s="112"/>
    </row>
    <row r="77" spans="1:54" s="3" customFormat="1" ht="15.75">
      <c r="A77" s="46"/>
      <c r="B77" s="47"/>
      <c r="C77" s="48"/>
      <c r="D77" s="48"/>
      <c r="E77" s="49"/>
      <c r="F77" s="50"/>
      <c r="G77" s="51"/>
      <c r="H77" s="51"/>
      <c r="I77" s="78"/>
      <c r="J77" s="72"/>
      <c r="K77" s="73"/>
      <c r="L77" s="73"/>
      <c r="M77" s="73"/>
    </row>
    <row r="78" spans="1:54" s="9" customFormat="1" ht="17.25" customHeight="1">
      <c r="A78" s="266"/>
      <c r="B78" s="266"/>
      <c r="C78" s="25"/>
      <c r="D78" s="25"/>
      <c r="E78" s="25"/>
      <c r="F78" s="16"/>
      <c r="G78" s="24"/>
      <c r="H78" s="21"/>
      <c r="I78" s="15"/>
      <c r="J78" s="83"/>
      <c r="K78" s="84"/>
      <c r="L78" s="84"/>
      <c r="M78" s="84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2"/>
    </row>
    <row r="79" spans="1:54" s="9" customFormat="1" ht="15.75" customHeight="1">
      <c r="A79" s="266" t="s">
        <v>6</v>
      </c>
      <c r="B79" s="267"/>
      <c r="C79" s="268"/>
      <c r="D79" s="17"/>
      <c r="E79" s="17"/>
      <c r="F79" s="16"/>
      <c r="G79" s="14" t="s">
        <v>5</v>
      </c>
      <c r="H79" s="21"/>
      <c r="I79" s="15"/>
      <c r="J79" s="83"/>
      <c r="K79" s="84"/>
      <c r="L79" s="84"/>
      <c r="M79" s="84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2"/>
    </row>
    <row r="80" spans="1:54" s="9" customFormat="1" ht="15.75" customHeight="1">
      <c r="A80" s="19"/>
      <c r="B80" s="18"/>
      <c r="C80" s="12"/>
      <c r="D80" s="17"/>
      <c r="E80" s="16"/>
      <c r="F80" s="15"/>
      <c r="G80" s="14"/>
      <c r="H80" s="21"/>
      <c r="I80" s="15"/>
      <c r="J80" s="83"/>
      <c r="K80" s="84"/>
      <c r="L80" s="84"/>
      <c r="M80" s="84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2"/>
    </row>
    <row r="81" spans="1:9" s="1" customFormat="1" ht="15.75">
      <c r="A81" s="20" t="s">
        <v>4</v>
      </c>
      <c r="B81" s="18"/>
      <c r="C81" s="12"/>
      <c r="D81" s="17"/>
      <c r="E81" s="16"/>
      <c r="F81" s="15"/>
      <c r="G81" s="14"/>
      <c r="H81" s="4"/>
      <c r="I81" s="72"/>
    </row>
    <row r="82" spans="1:9" s="1" customFormat="1" ht="25.5" customHeight="1">
      <c r="A82" s="20" t="s">
        <v>3</v>
      </c>
      <c r="B82" s="18"/>
      <c r="C82" s="12"/>
      <c r="D82" s="17"/>
      <c r="E82" s="16"/>
      <c r="F82" s="15"/>
      <c r="G82" s="14"/>
      <c r="H82" s="21"/>
      <c r="I82" s="15"/>
    </row>
    <row r="83" spans="1:9" s="1" customFormat="1" ht="15.75">
      <c r="A83" s="20" t="s">
        <v>2</v>
      </c>
      <c r="B83" s="18"/>
      <c r="C83" s="12"/>
      <c r="D83" s="17"/>
      <c r="E83" s="16"/>
      <c r="F83" s="15"/>
      <c r="G83" s="14"/>
      <c r="H83" s="4"/>
      <c r="I83" s="72"/>
    </row>
    <row r="84" spans="1:9" s="1" customFormat="1" ht="15.75">
      <c r="A84" s="19"/>
      <c r="B84" s="18"/>
      <c r="C84" s="12"/>
      <c r="D84" s="17"/>
      <c r="E84" s="16"/>
      <c r="F84" s="15"/>
      <c r="G84" s="14"/>
      <c r="H84" s="4"/>
      <c r="I84" s="72"/>
    </row>
    <row r="85" spans="1:9" s="1" customFormat="1" ht="15.75">
      <c r="A85" s="19"/>
      <c r="B85" s="18"/>
      <c r="C85" s="12"/>
      <c r="D85" s="17"/>
      <c r="E85" s="16"/>
      <c r="F85" s="15"/>
      <c r="G85" s="14"/>
      <c r="H85" s="4"/>
      <c r="I85" s="72"/>
    </row>
    <row r="86" spans="1:9" s="1" customFormat="1" ht="15.75">
      <c r="A86" s="13"/>
      <c r="B86" s="12"/>
      <c r="C86" s="12"/>
      <c r="D86" s="10"/>
      <c r="E86" s="10"/>
      <c r="F86" s="10"/>
      <c r="G86" s="9"/>
      <c r="H86" s="4"/>
      <c r="I86" s="72"/>
    </row>
    <row r="87" spans="1:9" s="1" customFormat="1" ht="15.75">
      <c r="A87" s="11" t="s">
        <v>1</v>
      </c>
      <c r="B87" s="9"/>
      <c r="C87" s="10"/>
      <c r="D87" s="10"/>
      <c r="E87" s="10"/>
      <c r="F87" s="10"/>
      <c r="G87" s="9"/>
      <c r="H87" s="4"/>
      <c r="I87" s="72"/>
    </row>
    <row r="88" spans="1:9" s="1" customFormat="1" ht="15.75">
      <c r="A88" s="11" t="s">
        <v>0</v>
      </c>
      <c r="B88" s="9"/>
      <c r="C88" s="10"/>
      <c r="D88" s="10"/>
      <c r="E88" s="10"/>
      <c r="F88" s="10"/>
      <c r="G88" s="9"/>
      <c r="H88" s="4"/>
      <c r="I88" s="72"/>
    </row>
    <row r="89" spans="1:9" s="1" customFormat="1">
      <c r="B89" s="6"/>
      <c r="G89" s="8"/>
      <c r="H89" s="4"/>
      <c r="I89" s="72"/>
    </row>
    <row r="90" spans="1:9" s="1" customFormat="1">
      <c r="B90" s="6"/>
      <c r="G90" s="8"/>
      <c r="H90" s="4"/>
      <c r="I90" s="72"/>
    </row>
    <row r="91" spans="1:9" s="1" customFormat="1">
      <c r="B91" s="6"/>
      <c r="G91" s="8"/>
      <c r="H91" s="4"/>
      <c r="I91" s="72"/>
    </row>
    <row r="92" spans="1:9" s="1" customFormat="1">
      <c r="B92" s="6"/>
      <c r="G92" s="8"/>
      <c r="H92" s="4"/>
      <c r="I92" s="72"/>
    </row>
    <row r="93" spans="1:9" s="1" customFormat="1">
      <c r="B93" s="6"/>
      <c r="G93" s="8"/>
      <c r="H93" s="4"/>
      <c r="I93" s="72"/>
    </row>
    <row r="94" spans="1:9" s="1" customFormat="1">
      <c r="B94" s="6"/>
      <c r="G94" s="8"/>
      <c r="H94" s="4"/>
      <c r="I94" s="72"/>
    </row>
    <row r="95" spans="1:9" s="1" customFormat="1">
      <c r="B95" s="6"/>
      <c r="G95" s="8"/>
      <c r="H95" s="4"/>
      <c r="I95" s="72"/>
    </row>
    <row r="96" spans="1:9" s="1" customFormat="1">
      <c r="B96" s="6"/>
      <c r="G96" s="8"/>
      <c r="H96" s="4"/>
      <c r="I96" s="72"/>
    </row>
    <row r="97" spans="7:8" s="1" customFormat="1">
      <c r="G97" s="8"/>
      <c r="H97" s="4"/>
    </row>
    <row r="98" spans="7:8" s="1" customFormat="1">
      <c r="G98" s="8"/>
      <c r="H98" s="4"/>
    </row>
    <row r="99" spans="7:8" s="1" customFormat="1">
      <c r="G99" s="8"/>
      <c r="H99" s="4"/>
    </row>
    <row r="100" spans="7:8" s="1" customFormat="1">
      <c r="G100" s="8"/>
      <c r="H100" s="4"/>
    </row>
    <row r="101" spans="7:8" s="1" customFormat="1">
      <c r="G101" s="8"/>
      <c r="H101" s="7"/>
    </row>
    <row r="102" spans="7:8" s="1" customFormat="1">
      <c r="G102" s="8"/>
      <c r="H102" s="7"/>
    </row>
    <row r="103" spans="7:8" s="1" customFormat="1">
      <c r="G103" s="8"/>
      <c r="H103" s="7"/>
    </row>
    <row r="104" spans="7:8" s="1" customFormat="1">
      <c r="G104" s="8"/>
      <c r="H104" s="7"/>
    </row>
    <row r="105" spans="7:8" s="1" customFormat="1">
      <c r="G105" s="8"/>
      <c r="H105" s="7"/>
    </row>
    <row r="106" spans="7:8" s="1" customFormat="1">
      <c r="G106" s="8"/>
      <c r="H106" s="7"/>
    </row>
    <row r="107" spans="7:8" s="1" customFormat="1">
      <c r="G107" s="8"/>
      <c r="H107" s="7"/>
    </row>
    <row r="108" spans="7:8" s="1" customFormat="1">
      <c r="G108" s="8"/>
      <c r="H108" s="7"/>
    </row>
    <row r="109" spans="7:8" s="1" customFormat="1">
      <c r="G109" s="8"/>
      <c r="H109" s="7"/>
    </row>
    <row r="110" spans="7:8" s="1" customFormat="1">
      <c r="G110" s="8"/>
      <c r="H110" s="7"/>
    </row>
    <row r="111" spans="7:8" s="1" customFormat="1">
      <c r="G111" s="8"/>
      <c r="H111" s="7"/>
    </row>
    <row r="112" spans="7:8" s="1" customFormat="1">
      <c r="G112" s="8"/>
      <c r="H112" s="7"/>
    </row>
    <row r="113" spans="7:8" s="1" customFormat="1">
      <c r="G113" s="8"/>
      <c r="H113" s="7"/>
    </row>
    <row r="114" spans="7:8" s="1" customFormat="1">
      <c r="G114" s="8"/>
      <c r="H114" s="7"/>
    </row>
    <row r="115" spans="7:8" s="1" customFormat="1">
      <c r="G115" s="8"/>
      <c r="H115" s="7"/>
    </row>
    <row r="116" spans="7:8" s="1" customFormat="1">
      <c r="G116" s="8"/>
      <c r="H116" s="7"/>
    </row>
    <row r="117" spans="7:8" s="1" customFormat="1">
      <c r="G117" s="8"/>
      <c r="H117" s="7"/>
    </row>
    <row r="118" spans="7:8" s="1" customFormat="1">
      <c r="G118" s="8"/>
      <c r="H118" s="7"/>
    </row>
    <row r="119" spans="7:8" s="1" customFormat="1">
      <c r="G119" s="8"/>
      <c r="H119" s="7"/>
    </row>
    <row r="120" spans="7:8" s="1" customFormat="1">
      <c r="G120" s="8"/>
      <c r="H120" s="7"/>
    </row>
    <row r="121" spans="7:8" s="1" customFormat="1">
      <c r="G121" s="8"/>
      <c r="H121" s="7"/>
    </row>
    <row r="122" spans="7:8" s="1" customFormat="1">
      <c r="G122" s="8"/>
      <c r="H122" s="7"/>
    </row>
    <row r="123" spans="7:8" s="1" customFormat="1">
      <c r="G123" s="8"/>
      <c r="H123" s="7"/>
    </row>
    <row r="124" spans="7:8" s="1" customFormat="1">
      <c r="G124" s="8"/>
      <c r="H124" s="7"/>
    </row>
    <row r="125" spans="7:8" s="1" customFormat="1">
      <c r="G125" s="8"/>
      <c r="H125" s="7"/>
    </row>
    <row r="126" spans="7:8" s="1" customFormat="1">
      <c r="G126" s="8"/>
      <c r="H126" s="7"/>
    </row>
    <row r="127" spans="7:8" s="1" customFormat="1">
      <c r="G127" s="8"/>
      <c r="H127" s="7"/>
    </row>
    <row r="128" spans="7:8" s="1" customFormat="1">
      <c r="G128" s="8"/>
      <c r="H128" s="7"/>
    </row>
    <row r="129" spans="7:8" s="1" customFormat="1">
      <c r="G129" s="8"/>
      <c r="H129" s="7"/>
    </row>
    <row r="130" spans="7:8" s="1" customFormat="1">
      <c r="G130" s="8"/>
      <c r="H130" s="7"/>
    </row>
    <row r="131" spans="7:8" s="1" customFormat="1">
      <c r="G131" s="8"/>
      <c r="H131" s="7"/>
    </row>
    <row r="132" spans="7:8" s="1" customFormat="1">
      <c r="G132" s="8"/>
      <c r="H132" s="7"/>
    </row>
    <row r="133" spans="7:8" s="1" customFormat="1">
      <c r="G133" s="8"/>
      <c r="H133" s="7"/>
    </row>
    <row r="134" spans="7:8" s="1" customFormat="1">
      <c r="G134" s="8"/>
      <c r="H134" s="7"/>
    </row>
    <row r="135" spans="7:8" s="1" customFormat="1">
      <c r="G135" s="8"/>
      <c r="H135" s="7"/>
    </row>
    <row r="136" spans="7:8" s="1" customFormat="1">
      <c r="G136" s="8"/>
      <c r="H136" s="7"/>
    </row>
    <row r="137" spans="7:8" s="1" customFormat="1">
      <c r="G137" s="8"/>
      <c r="H137" s="7"/>
    </row>
    <row r="138" spans="7:8" s="1" customFormat="1">
      <c r="G138" s="8"/>
      <c r="H138" s="7"/>
    </row>
    <row r="139" spans="7:8" s="1" customFormat="1">
      <c r="G139" s="8"/>
      <c r="H139" s="7"/>
    </row>
    <row r="140" spans="7:8" s="1" customFormat="1">
      <c r="G140" s="8"/>
      <c r="H140" s="7"/>
    </row>
    <row r="141" spans="7:8" s="1" customFormat="1">
      <c r="G141" s="8"/>
      <c r="H141" s="7"/>
    </row>
    <row r="142" spans="7:8" s="1" customFormat="1">
      <c r="G142" s="8"/>
      <c r="H142" s="7"/>
    </row>
    <row r="143" spans="7:8" s="1" customFormat="1">
      <c r="G143" s="8"/>
      <c r="H143" s="7"/>
    </row>
    <row r="144" spans="7:8" s="1" customFormat="1">
      <c r="G144" s="8"/>
      <c r="H144" s="7"/>
    </row>
    <row r="145" spans="7:8" s="1" customFormat="1">
      <c r="G145" s="8"/>
      <c r="H145" s="7"/>
    </row>
    <row r="146" spans="7:8" s="1" customFormat="1">
      <c r="G146" s="8"/>
      <c r="H146" s="7"/>
    </row>
    <row r="147" spans="7:8" s="1" customFormat="1">
      <c r="G147" s="8"/>
      <c r="H147" s="7"/>
    </row>
    <row r="148" spans="7:8" s="1" customFormat="1">
      <c r="G148" s="8"/>
      <c r="H148" s="7"/>
    </row>
    <row r="149" spans="7:8" s="1" customFormat="1">
      <c r="G149" s="8"/>
      <c r="H149" s="7"/>
    </row>
    <row r="150" spans="7:8" s="1" customFormat="1">
      <c r="G150" s="8"/>
      <c r="H150" s="7"/>
    </row>
    <row r="151" spans="7:8" s="1" customFormat="1">
      <c r="G151" s="8"/>
      <c r="H151" s="7"/>
    </row>
    <row r="152" spans="7:8" s="1" customFormat="1">
      <c r="G152" s="8"/>
      <c r="H152" s="7"/>
    </row>
    <row r="153" spans="7:8" s="1" customFormat="1">
      <c r="G153" s="8"/>
      <c r="H153" s="7"/>
    </row>
    <row r="154" spans="7:8" s="1" customFormat="1">
      <c r="G154" s="8"/>
      <c r="H154" s="7"/>
    </row>
    <row r="155" spans="7:8" s="1" customFormat="1">
      <c r="G155" s="8"/>
      <c r="H155" s="7"/>
    </row>
    <row r="156" spans="7:8" s="1" customFormat="1">
      <c r="G156" s="8"/>
      <c r="H156" s="7"/>
    </row>
    <row r="157" spans="7:8" s="1" customFormat="1">
      <c r="G157" s="8"/>
      <c r="H157" s="7"/>
    </row>
    <row r="158" spans="7:8" s="1" customFormat="1">
      <c r="G158" s="8"/>
      <c r="H158" s="7"/>
    </row>
    <row r="159" spans="7:8" s="1" customFormat="1">
      <c r="G159" s="8"/>
      <c r="H159" s="7"/>
    </row>
    <row r="160" spans="7:8" s="1" customFormat="1">
      <c r="G160" s="8"/>
      <c r="H160" s="7"/>
    </row>
    <row r="161" spans="7:8" s="1" customFormat="1">
      <c r="G161" s="8"/>
      <c r="H161" s="7"/>
    </row>
    <row r="162" spans="7:8" s="1" customFormat="1">
      <c r="G162" s="8"/>
      <c r="H162" s="7"/>
    </row>
    <row r="163" spans="7:8" s="1" customFormat="1">
      <c r="G163" s="8"/>
      <c r="H163" s="7"/>
    </row>
    <row r="164" spans="7:8" s="1" customFormat="1">
      <c r="G164" s="8"/>
      <c r="H164" s="7"/>
    </row>
    <row r="165" spans="7:8" s="1" customFormat="1">
      <c r="G165" s="8"/>
      <c r="H165" s="7"/>
    </row>
    <row r="166" spans="7:8" s="1" customFormat="1">
      <c r="G166" s="8"/>
      <c r="H166" s="7"/>
    </row>
    <row r="167" spans="7:8" s="1" customFormat="1">
      <c r="G167" s="8"/>
      <c r="H167" s="7"/>
    </row>
    <row r="168" spans="7:8" s="1" customFormat="1">
      <c r="G168" s="8"/>
      <c r="H168" s="7"/>
    </row>
    <row r="169" spans="7:8" s="1" customFormat="1">
      <c r="G169" s="8"/>
      <c r="H169" s="7"/>
    </row>
    <row r="170" spans="7:8" s="1" customFormat="1">
      <c r="G170" s="8"/>
      <c r="H170" s="7"/>
    </row>
    <row r="171" spans="7:8" s="1" customFormat="1">
      <c r="G171" s="8"/>
      <c r="H171" s="7"/>
    </row>
    <row r="172" spans="7:8" s="1" customFormat="1">
      <c r="G172" s="8"/>
      <c r="H172" s="7"/>
    </row>
    <row r="173" spans="7:8" s="1" customFormat="1">
      <c r="G173" s="8"/>
      <c r="H173" s="7"/>
    </row>
    <row r="174" spans="7:8" s="1" customFormat="1">
      <c r="G174" s="8"/>
      <c r="H174" s="7"/>
    </row>
    <row r="175" spans="7:8" s="1" customFormat="1">
      <c r="G175" s="8"/>
      <c r="H175" s="7"/>
    </row>
    <row r="176" spans="7:8" s="1" customFormat="1">
      <c r="G176" s="8"/>
      <c r="H176" s="7"/>
    </row>
    <row r="177" spans="7:8" s="1" customFormat="1">
      <c r="G177" s="8"/>
      <c r="H177" s="7"/>
    </row>
    <row r="178" spans="7:8" s="1" customFormat="1">
      <c r="G178" s="8"/>
      <c r="H178" s="7"/>
    </row>
    <row r="179" spans="7:8" s="1" customFormat="1">
      <c r="G179" s="8"/>
      <c r="H179" s="7"/>
    </row>
    <row r="180" spans="7:8" s="1" customFormat="1">
      <c r="G180" s="8"/>
      <c r="H180" s="7"/>
    </row>
    <row r="181" spans="7:8" s="1" customFormat="1">
      <c r="G181" s="8"/>
      <c r="H181" s="7"/>
    </row>
    <row r="182" spans="7:8" s="1" customFormat="1">
      <c r="G182" s="8"/>
      <c r="H182" s="7"/>
    </row>
    <row r="183" spans="7:8" s="1" customFormat="1">
      <c r="G183" s="8"/>
      <c r="H183" s="7"/>
    </row>
    <row r="184" spans="7:8" s="1" customFormat="1">
      <c r="G184" s="8"/>
      <c r="H184" s="7"/>
    </row>
    <row r="185" spans="7:8" s="1" customFormat="1">
      <c r="G185" s="8"/>
      <c r="H185" s="7"/>
    </row>
    <row r="186" spans="7:8" s="1" customFormat="1">
      <c r="G186" s="8"/>
      <c r="H186" s="7"/>
    </row>
    <row r="187" spans="7:8" s="1" customFormat="1">
      <c r="G187" s="8"/>
      <c r="H187" s="7"/>
    </row>
    <row r="188" spans="7:8" s="1" customFormat="1">
      <c r="G188" s="8"/>
      <c r="H188" s="7"/>
    </row>
    <row r="189" spans="7:8" s="1" customFormat="1">
      <c r="G189" s="8"/>
      <c r="H189" s="7"/>
    </row>
    <row r="190" spans="7:8" s="1" customFormat="1">
      <c r="G190" s="8"/>
      <c r="H190" s="7"/>
    </row>
    <row r="191" spans="7:8" s="1" customFormat="1">
      <c r="G191" s="8"/>
      <c r="H191" s="7"/>
    </row>
    <row r="192" spans="7:8" s="1" customFormat="1">
      <c r="G192" s="8"/>
      <c r="H192" s="7"/>
    </row>
    <row r="193" spans="7:8" s="1" customFormat="1">
      <c r="G193" s="8"/>
      <c r="H193" s="7"/>
    </row>
    <row r="194" spans="7:8" s="1" customFormat="1">
      <c r="G194" s="8"/>
      <c r="H194" s="7"/>
    </row>
    <row r="195" spans="7:8" s="1" customFormat="1">
      <c r="G195" s="8"/>
      <c r="H195" s="7"/>
    </row>
    <row r="196" spans="7:8" s="1" customFormat="1">
      <c r="G196" s="8"/>
      <c r="H196" s="7"/>
    </row>
    <row r="197" spans="7:8" s="1" customFormat="1">
      <c r="G197" s="8"/>
      <c r="H197" s="7"/>
    </row>
    <row r="198" spans="7:8" s="1" customFormat="1">
      <c r="G198" s="8"/>
      <c r="H198" s="7"/>
    </row>
    <row r="199" spans="7:8" s="1" customFormat="1">
      <c r="G199" s="8"/>
      <c r="H199" s="7"/>
    </row>
    <row r="200" spans="7:8" s="1" customFormat="1">
      <c r="G200" s="8"/>
      <c r="H200" s="7"/>
    </row>
    <row r="201" spans="7:8" s="1" customFormat="1">
      <c r="G201" s="8"/>
      <c r="H201" s="7"/>
    </row>
    <row r="202" spans="7:8" s="1" customFormat="1">
      <c r="G202" s="8"/>
      <c r="H202" s="7"/>
    </row>
    <row r="203" spans="7:8" s="1" customFormat="1">
      <c r="G203" s="8"/>
      <c r="H203" s="7"/>
    </row>
    <row r="204" spans="7:8" s="1" customFormat="1">
      <c r="G204" s="8"/>
      <c r="H204" s="7"/>
    </row>
    <row r="205" spans="7:8" s="1" customFormat="1">
      <c r="G205" s="8"/>
      <c r="H205" s="7"/>
    </row>
    <row r="206" spans="7:8" s="1" customFormat="1">
      <c r="G206" s="8"/>
      <c r="H206" s="7"/>
    </row>
    <row r="207" spans="7:8" s="1" customFormat="1">
      <c r="G207" s="8"/>
      <c r="H207" s="7"/>
    </row>
    <row r="208" spans="7:8" s="1" customFormat="1">
      <c r="G208" s="8"/>
      <c r="H208" s="7"/>
    </row>
    <row r="209" spans="7:8" s="1" customFormat="1">
      <c r="G209" s="8"/>
      <c r="H209" s="7"/>
    </row>
    <row r="210" spans="7:8" s="1" customFormat="1">
      <c r="G210" s="8"/>
      <c r="H210" s="7"/>
    </row>
    <row r="211" spans="7:8" s="1" customFormat="1">
      <c r="G211" s="8"/>
      <c r="H211" s="7"/>
    </row>
    <row r="212" spans="7:8" s="1" customFormat="1">
      <c r="G212" s="8"/>
      <c r="H212" s="7"/>
    </row>
    <row r="213" spans="7:8" s="1" customFormat="1">
      <c r="G213" s="8"/>
      <c r="H213" s="7"/>
    </row>
    <row r="214" spans="7:8" s="1" customFormat="1">
      <c r="G214" s="8"/>
      <c r="H214" s="7"/>
    </row>
    <row r="215" spans="7:8" s="1" customFormat="1">
      <c r="G215" s="8"/>
      <c r="H215" s="7"/>
    </row>
    <row r="216" spans="7:8" s="1" customFormat="1">
      <c r="G216" s="8"/>
      <c r="H216" s="7"/>
    </row>
    <row r="217" spans="7:8" s="1" customFormat="1">
      <c r="G217" s="8"/>
      <c r="H217" s="7"/>
    </row>
    <row r="218" spans="7:8" s="1" customFormat="1">
      <c r="G218" s="8"/>
      <c r="H218" s="7"/>
    </row>
    <row r="219" spans="7:8" s="1" customFormat="1">
      <c r="G219" s="8"/>
      <c r="H219" s="7"/>
    </row>
    <row r="220" spans="7:8" s="1" customFormat="1">
      <c r="G220" s="8"/>
      <c r="H220" s="7"/>
    </row>
    <row r="221" spans="7:8" s="1" customFormat="1">
      <c r="G221" s="8"/>
      <c r="H221" s="7"/>
    </row>
    <row r="222" spans="7:8" s="1" customFormat="1">
      <c r="G222" s="8"/>
      <c r="H222" s="7"/>
    </row>
    <row r="223" spans="7:8" s="1" customFormat="1">
      <c r="G223" s="8"/>
      <c r="H223" s="7"/>
    </row>
    <row r="224" spans="7:8" s="1" customFormat="1">
      <c r="G224" s="8"/>
      <c r="H224" s="7"/>
    </row>
    <row r="225" spans="7:8" s="1" customFormat="1">
      <c r="G225" s="8"/>
      <c r="H225" s="7"/>
    </row>
    <row r="226" spans="7:8" s="1" customFormat="1">
      <c r="G226" s="8"/>
      <c r="H226" s="7"/>
    </row>
    <row r="227" spans="7:8" s="1" customFormat="1">
      <c r="G227" s="8"/>
      <c r="H227" s="7"/>
    </row>
    <row r="228" spans="7:8" s="1" customFormat="1">
      <c r="G228" s="8"/>
      <c r="H228" s="7"/>
    </row>
    <row r="229" spans="7:8" s="1" customFormat="1">
      <c r="G229" s="8"/>
      <c r="H229" s="7"/>
    </row>
    <row r="230" spans="7:8" s="1" customFormat="1">
      <c r="G230" s="8"/>
      <c r="H230" s="7"/>
    </row>
    <row r="231" spans="7:8" s="1" customFormat="1">
      <c r="G231" s="8"/>
      <c r="H231" s="7"/>
    </row>
    <row r="232" spans="7:8" s="1" customFormat="1">
      <c r="G232" s="8"/>
      <c r="H232" s="7"/>
    </row>
    <row r="233" spans="7:8" s="1" customFormat="1">
      <c r="G233" s="8"/>
      <c r="H233" s="7"/>
    </row>
    <row r="234" spans="7:8" s="1" customFormat="1">
      <c r="G234" s="8"/>
      <c r="H234" s="7"/>
    </row>
    <row r="235" spans="7:8" s="1" customFormat="1">
      <c r="G235" s="8"/>
      <c r="H235" s="7"/>
    </row>
    <row r="236" spans="7:8" s="1" customFormat="1">
      <c r="G236" s="8"/>
      <c r="H236" s="7"/>
    </row>
    <row r="237" spans="7:8" s="1" customFormat="1">
      <c r="G237" s="8"/>
      <c r="H237" s="7"/>
    </row>
    <row r="238" spans="7:8" s="1" customFormat="1">
      <c r="G238" s="8"/>
      <c r="H238" s="7"/>
    </row>
    <row r="239" spans="7:8" s="1" customFormat="1">
      <c r="G239" s="8"/>
      <c r="H239" s="7"/>
    </row>
    <row r="240" spans="7:8" s="1" customFormat="1">
      <c r="G240" s="8"/>
      <c r="H240" s="7"/>
    </row>
    <row r="241" spans="7:8" s="1" customFormat="1">
      <c r="G241" s="8"/>
      <c r="H241" s="7"/>
    </row>
    <row r="242" spans="7:8" s="1" customFormat="1">
      <c r="G242" s="8"/>
      <c r="H242" s="7"/>
    </row>
    <row r="243" spans="7:8" s="1" customFormat="1">
      <c r="G243" s="8"/>
      <c r="H243" s="7"/>
    </row>
    <row r="244" spans="7:8" s="1" customFormat="1">
      <c r="G244" s="8"/>
      <c r="H244" s="7"/>
    </row>
    <row r="245" spans="7:8" s="1" customFormat="1">
      <c r="G245" s="8"/>
      <c r="H245" s="7"/>
    </row>
    <row r="246" spans="7:8" s="1" customFormat="1">
      <c r="G246" s="8"/>
      <c r="H246" s="7"/>
    </row>
    <row r="247" spans="7:8" s="1" customFormat="1">
      <c r="G247" s="8"/>
      <c r="H247" s="7"/>
    </row>
  </sheetData>
  <mergeCells count="11">
    <mergeCell ref="A78:B78"/>
    <mergeCell ref="D7:G7"/>
    <mergeCell ref="A2:G2"/>
    <mergeCell ref="D4:G4"/>
    <mergeCell ref="D5:G5"/>
    <mergeCell ref="D6:G6"/>
    <mergeCell ref="A79:C79"/>
    <mergeCell ref="A8:B8"/>
    <mergeCell ref="A9:G9"/>
    <mergeCell ref="A10:G10"/>
    <mergeCell ref="A11:G11"/>
  </mergeCells>
  <phoneticPr fontId="0" type="noConversion"/>
  <pageMargins left="0.7" right="0.7" top="0.75" bottom="0.75" header="0.3" footer="0.3"/>
  <pageSetup paperSize="9" scale="5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L234"/>
  <sheetViews>
    <sheetView topLeftCell="A70" zoomScaleNormal="100" workbookViewId="0">
      <selection activeCell="D26" sqref="D26"/>
    </sheetView>
  </sheetViews>
  <sheetFormatPr defaultRowHeight="15"/>
  <cols>
    <col min="1" max="1" width="8.5" style="73" customWidth="1"/>
    <col min="2" max="2" width="58.6640625" style="169" customWidth="1"/>
    <col min="3" max="4" width="13.33203125" style="73" customWidth="1"/>
    <col min="5" max="5" width="22.33203125" style="73" customWidth="1"/>
    <col min="6" max="6" width="22.5" style="73" customWidth="1"/>
    <col min="7" max="7" width="54.83203125" style="73" customWidth="1"/>
    <col min="8" max="8" width="17.33203125" style="73" bestFit="1" customWidth="1"/>
    <col min="9" max="9" width="10.5" style="73" bestFit="1" customWidth="1"/>
    <col min="10" max="10" width="9.33203125" style="73"/>
    <col min="11" max="11" width="13.6640625" style="73" customWidth="1"/>
    <col min="12" max="12" width="22.1640625" style="73" customWidth="1"/>
    <col min="13" max="16384" width="9.33203125" style="73"/>
  </cols>
  <sheetData>
    <row r="2" spans="1:8" ht="24" customHeight="1">
      <c r="A2" s="265" t="s">
        <v>167</v>
      </c>
      <c r="B2" s="265"/>
      <c r="C2" s="265"/>
      <c r="D2" s="265"/>
      <c r="E2" s="265"/>
      <c r="F2" s="265"/>
      <c r="G2" s="265"/>
    </row>
    <row r="3" spans="1:8" ht="15.75">
      <c r="A3" s="41"/>
      <c r="B3" s="153"/>
      <c r="C3" s="41"/>
      <c r="D3" s="41"/>
      <c r="E3" s="41"/>
      <c r="F3" s="45"/>
      <c r="G3" s="45"/>
    </row>
    <row r="4" spans="1:8" ht="15.75">
      <c r="A4" s="41"/>
      <c r="B4" s="153"/>
      <c r="C4" s="41"/>
      <c r="D4" s="265" t="s">
        <v>108</v>
      </c>
      <c r="E4" s="265"/>
      <c r="F4" s="265"/>
      <c r="G4" s="265"/>
    </row>
    <row r="5" spans="1:8" ht="15.75">
      <c r="A5" s="41"/>
      <c r="B5" s="153"/>
      <c r="C5" s="41"/>
      <c r="D5" s="265" t="s">
        <v>107</v>
      </c>
      <c r="E5" s="265"/>
      <c r="F5" s="265"/>
      <c r="G5" s="265"/>
    </row>
    <row r="6" spans="1:8" ht="15.75">
      <c r="A6" s="41"/>
      <c r="B6" s="153"/>
      <c r="C6" s="41"/>
      <c r="D6" s="265" t="s">
        <v>106</v>
      </c>
      <c r="E6" s="265"/>
      <c r="F6" s="265"/>
      <c r="G6" s="265"/>
    </row>
    <row r="7" spans="1:8" ht="15.75">
      <c r="A7" s="41"/>
      <c r="B7" s="153"/>
      <c r="C7" s="41"/>
      <c r="D7" s="264" t="s">
        <v>168</v>
      </c>
      <c r="E7" s="264"/>
      <c r="F7" s="264"/>
      <c r="G7" s="264"/>
    </row>
    <row r="8" spans="1:8" ht="15.75">
      <c r="A8" s="269"/>
      <c r="B8" s="269"/>
      <c r="C8" s="38"/>
      <c r="D8" s="39"/>
      <c r="E8" s="39"/>
      <c r="F8" s="38"/>
      <c r="G8" s="38"/>
    </row>
    <row r="9" spans="1:8" ht="18" customHeight="1">
      <c r="A9" s="270" t="s">
        <v>104</v>
      </c>
      <c r="B9" s="270"/>
      <c r="C9" s="270"/>
      <c r="D9" s="270"/>
      <c r="E9" s="270"/>
      <c r="F9" s="270"/>
      <c r="G9" s="270"/>
    </row>
    <row r="10" spans="1:8" ht="25.5" customHeight="1">
      <c r="A10" s="270" t="s">
        <v>103</v>
      </c>
      <c r="B10" s="270"/>
      <c r="C10" s="270"/>
      <c r="D10" s="270"/>
      <c r="E10" s="270"/>
      <c r="F10" s="270"/>
      <c r="G10" s="270"/>
    </row>
    <row r="11" spans="1:8" ht="15.75" customHeight="1">
      <c r="A11" s="270" t="s">
        <v>169</v>
      </c>
      <c r="B11" s="270"/>
      <c r="C11" s="270"/>
      <c r="D11" s="270"/>
      <c r="E11" s="270"/>
      <c r="F11" s="270"/>
      <c r="G11" s="270"/>
    </row>
    <row r="13" spans="1:8" ht="31.5">
      <c r="A13" s="36" t="s">
        <v>101</v>
      </c>
      <c r="B13" s="36" t="s">
        <v>100</v>
      </c>
      <c r="C13" s="36" t="s">
        <v>99</v>
      </c>
      <c r="D13" s="36" t="s">
        <v>98</v>
      </c>
      <c r="E13" s="36" t="s">
        <v>97</v>
      </c>
      <c r="F13" s="36" t="s">
        <v>96</v>
      </c>
      <c r="G13" s="36" t="s">
        <v>95</v>
      </c>
    </row>
    <row r="14" spans="1:8" s="109" customFormat="1" ht="31.5">
      <c r="A14" s="102">
        <v>1</v>
      </c>
      <c r="B14" s="111" t="s">
        <v>94</v>
      </c>
      <c r="C14" s="114" t="s">
        <v>92</v>
      </c>
      <c r="D14" s="205">
        <v>1311.164</v>
      </c>
      <c r="E14" s="95">
        <v>6246008</v>
      </c>
      <c r="F14" s="114" t="s">
        <v>9</v>
      </c>
      <c r="G14" s="102" t="s">
        <v>16</v>
      </c>
      <c r="H14" s="109" t="s">
        <v>36</v>
      </c>
    </row>
    <row r="15" spans="1:8" s="109" customFormat="1" ht="31.5">
      <c r="A15" s="102">
        <v>2</v>
      </c>
      <c r="B15" s="111" t="s">
        <v>93</v>
      </c>
      <c r="C15" s="114" t="s">
        <v>92</v>
      </c>
      <c r="D15" s="205">
        <v>0.23599999999999999</v>
      </c>
      <c r="E15" s="206">
        <v>2263.1</v>
      </c>
      <c r="F15" s="114" t="s">
        <v>9</v>
      </c>
      <c r="G15" s="102" t="s">
        <v>16</v>
      </c>
      <c r="H15" s="109" t="s">
        <v>36</v>
      </c>
    </row>
    <row r="16" spans="1:8" s="109" customFormat="1" ht="27" customHeight="1">
      <c r="A16" s="114">
        <v>3</v>
      </c>
      <c r="B16" s="113" t="s">
        <v>91</v>
      </c>
      <c r="C16" s="104" t="s">
        <v>10</v>
      </c>
      <c r="D16" s="115">
        <v>1</v>
      </c>
      <c r="E16" s="95">
        <v>4856</v>
      </c>
      <c r="F16" s="114" t="s">
        <v>9</v>
      </c>
      <c r="G16" s="204" t="s">
        <v>74</v>
      </c>
      <c r="H16" s="109" t="s">
        <v>36</v>
      </c>
    </row>
    <row r="17" spans="1:8" s="188" customFormat="1" ht="27" customHeight="1">
      <c r="A17" s="183">
        <v>4</v>
      </c>
      <c r="B17" s="184" t="s">
        <v>90</v>
      </c>
      <c r="C17" s="185" t="s">
        <v>10</v>
      </c>
      <c r="D17" s="186">
        <v>5</v>
      </c>
      <c r="E17" s="186">
        <v>1500</v>
      </c>
      <c r="F17" s="183" t="s">
        <v>9</v>
      </c>
      <c r="G17" s="187" t="s">
        <v>8</v>
      </c>
      <c r="H17" s="188" t="s">
        <v>170</v>
      </c>
    </row>
    <row r="18" spans="1:8" s="188" customFormat="1" ht="23.25" customHeight="1">
      <c r="A18" s="183">
        <v>5</v>
      </c>
      <c r="B18" s="189" t="s">
        <v>88</v>
      </c>
      <c r="C18" s="185" t="s">
        <v>10</v>
      </c>
      <c r="D18" s="185">
        <f>4-1</f>
        <v>3</v>
      </c>
      <c r="E18" s="185">
        <v>250</v>
      </c>
      <c r="F18" s="183" t="s">
        <v>9</v>
      </c>
      <c r="G18" s="187" t="s">
        <v>8</v>
      </c>
      <c r="H18" s="188" t="s">
        <v>170</v>
      </c>
    </row>
    <row r="19" spans="1:8" s="188" customFormat="1" ht="31.5" customHeight="1">
      <c r="A19" s="190">
        <v>6</v>
      </c>
      <c r="B19" s="196" t="s">
        <v>87</v>
      </c>
      <c r="C19" s="185" t="s">
        <v>164</v>
      </c>
      <c r="D19" s="192">
        <v>6450</v>
      </c>
      <c r="E19" s="197">
        <v>3000</v>
      </c>
      <c r="F19" s="190" t="s">
        <v>9</v>
      </c>
      <c r="G19" s="183" t="s">
        <v>8</v>
      </c>
      <c r="H19" s="188" t="s">
        <v>187</v>
      </c>
    </row>
    <row r="20" spans="1:8" ht="22.5" customHeight="1">
      <c r="A20" s="157">
        <v>7</v>
      </c>
      <c r="B20" s="160" t="s">
        <v>86</v>
      </c>
      <c r="C20" s="159" t="s">
        <v>10</v>
      </c>
      <c r="D20" s="34">
        <f>15</f>
        <v>15</v>
      </c>
      <c r="E20" s="34">
        <f>3000</f>
        <v>3000</v>
      </c>
      <c r="F20" s="159" t="s">
        <v>9</v>
      </c>
      <c r="G20" s="157" t="s">
        <v>8</v>
      </c>
      <c r="H20" s="73" t="s">
        <v>188</v>
      </c>
    </row>
    <row r="21" spans="1:8" s="188" customFormat="1" ht="30.75" customHeight="1">
      <c r="A21" s="183">
        <v>8</v>
      </c>
      <c r="B21" s="184" t="s">
        <v>163</v>
      </c>
      <c r="C21" s="185" t="s">
        <v>38</v>
      </c>
      <c r="D21" s="186">
        <v>2</v>
      </c>
      <c r="E21" s="186">
        <v>200</v>
      </c>
      <c r="F21" s="183" t="s">
        <v>9</v>
      </c>
      <c r="G21" s="187" t="s">
        <v>8</v>
      </c>
      <c r="H21" s="188" t="s">
        <v>170</v>
      </c>
    </row>
    <row r="22" spans="1:8" s="188" customFormat="1" ht="33" customHeight="1">
      <c r="A22" s="190">
        <v>9</v>
      </c>
      <c r="B22" s="184" t="s">
        <v>84</v>
      </c>
      <c r="C22" s="185" t="s">
        <v>10</v>
      </c>
      <c r="D22" s="186">
        <v>2</v>
      </c>
      <c r="E22" s="215">
        <v>300</v>
      </c>
      <c r="F22" s="183" t="s">
        <v>9</v>
      </c>
      <c r="G22" s="187" t="s">
        <v>8</v>
      </c>
      <c r="H22" s="188" t="s">
        <v>183</v>
      </c>
    </row>
    <row r="23" spans="1:8" ht="25.5" customHeight="1">
      <c r="A23" s="157">
        <v>10</v>
      </c>
      <c r="B23" s="163" t="s">
        <v>83</v>
      </c>
      <c r="C23" s="162" t="s">
        <v>22</v>
      </c>
      <c r="D23" s="34">
        <v>1</v>
      </c>
      <c r="E23" s="34">
        <v>2000</v>
      </c>
      <c r="F23" s="159" t="s">
        <v>9</v>
      </c>
      <c r="G23" s="162" t="s">
        <v>8</v>
      </c>
      <c r="H23" s="73" t="s">
        <v>191</v>
      </c>
    </row>
    <row r="24" spans="1:8" s="109" customFormat="1" ht="24.75" customHeight="1">
      <c r="A24" s="102">
        <v>11</v>
      </c>
      <c r="B24" s="113" t="s">
        <v>81</v>
      </c>
      <c r="C24" s="114" t="s">
        <v>80</v>
      </c>
      <c r="D24" s="95">
        <v>23400</v>
      </c>
      <c r="E24" s="95">
        <v>12019</v>
      </c>
      <c r="F24" s="114" t="s">
        <v>9</v>
      </c>
      <c r="G24" s="207" t="s">
        <v>74</v>
      </c>
      <c r="H24" s="109" t="s">
        <v>36</v>
      </c>
    </row>
    <row r="25" spans="1:8" s="188" customFormat="1" ht="33.75" customHeight="1">
      <c r="A25" s="190">
        <v>12</v>
      </c>
      <c r="B25" s="189" t="s">
        <v>79</v>
      </c>
      <c r="C25" s="185" t="s">
        <v>10</v>
      </c>
      <c r="D25" s="195">
        <v>2</v>
      </c>
      <c r="E25" s="195">
        <v>250</v>
      </c>
      <c r="F25" s="183" t="s">
        <v>9</v>
      </c>
      <c r="G25" s="187" t="s">
        <v>8</v>
      </c>
      <c r="H25" s="188" t="s">
        <v>187</v>
      </c>
    </row>
    <row r="26" spans="1:8" s="188" customFormat="1" ht="31.5">
      <c r="A26" s="183">
        <v>13</v>
      </c>
      <c r="B26" s="191" t="s">
        <v>78</v>
      </c>
      <c r="C26" s="216" t="s">
        <v>45</v>
      </c>
      <c r="D26" s="217">
        <v>211</v>
      </c>
      <c r="E26" s="218">
        <v>3700</v>
      </c>
      <c r="F26" s="216" t="s">
        <v>77</v>
      </c>
      <c r="G26" s="187" t="s">
        <v>8</v>
      </c>
      <c r="H26" s="188" t="s">
        <v>184</v>
      </c>
    </row>
    <row r="27" spans="1:8" s="188" customFormat="1" ht="31.5">
      <c r="A27" s="183">
        <v>14</v>
      </c>
      <c r="B27" s="191" t="s">
        <v>76</v>
      </c>
      <c r="C27" s="187" t="s">
        <v>22</v>
      </c>
      <c r="D27" s="192">
        <v>2</v>
      </c>
      <c r="E27" s="192">
        <v>4500</v>
      </c>
      <c r="F27" s="190" t="s">
        <v>9</v>
      </c>
      <c r="G27" s="187" t="s">
        <v>8</v>
      </c>
      <c r="H27" s="188" t="s">
        <v>170</v>
      </c>
    </row>
    <row r="28" spans="1:8" s="109" customFormat="1" ht="29.25" customHeight="1">
      <c r="A28" s="114">
        <v>15</v>
      </c>
      <c r="B28" s="208" t="s">
        <v>75</v>
      </c>
      <c r="C28" s="114" t="s">
        <v>10</v>
      </c>
      <c r="D28" s="115">
        <v>1</v>
      </c>
      <c r="E28" s="94">
        <v>41000</v>
      </c>
      <c r="F28" s="114" t="s">
        <v>9</v>
      </c>
      <c r="G28" s="209" t="s">
        <v>74</v>
      </c>
      <c r="H28" s="109" t="s">
        <v>36</v>
      </c>
    </row>
    <row r="29" spans="1:8" s="188" customFormat="1" ht="31.5">
      <c r="A29" s="183">
        <v>16</v>
      </c>
      <c r="B29" s="189" t="s">
        <v>73</v>
      </c>
      <c r="C29" s="190" t="s">
        <v>72</v>
      </c>
      <c r="D29" s="192">
        <v>2300</v>
      </c>
      <c r="E29" s="192">
        <v>1000</v>
      </c>
      <c r="F29" s="190" t="s">
        <v>9</v>
      </c>
      <c r="G29" s="183" t="s">
        <v>8</v>
      </c>
      <c r="H29" s="188" t="s">
        <v>170</v>
      </c>
    </row>
    <row r="30" spans="1:8" s="188" customFormat="1" ht="29.25" customHeight="1">
      <c r="A30" s="183">
        <v>17</v>
      </c>
      <c r="B30" s="191" t="s">
        <v>71</v>
      </c>
      <c r="C30" s="190" t="s">
        <v>10</v>
      </c>
      <c r="D30" s="192">
        <v>1</v>
      </c>
      <c r="E30" s="192">
        <v>4856</v>
      </c>
      <c r="F30" s="190" t="s">
        <v>9</v>
      </c>
      <c r="G30" s="183" t="s">
        <v>8</v>
      </c>
      <c r="H30" s="188" t="s">
        <v>127</v>
      </c>
    </row>
    <row r="31" spans="1:8" s="63" customFormat="1" ht="31.5">
      <c r="A31" s="89">
        <v>18</v>
      </c>
      <c r="B31" s="210" t="s">
        <v>70</v>
      </c>
      <c r="C31" s="89" t="s">
        <v>10</v>
      </c>
      <c r="D31" s="88">
        <v>1</v>
      </c>
      <c r="E31" s="88">
        <v>50</v>
      </c>
      <c r="F31" s="89" t="s">
        <v>9</v>
      </c>
      <c r="G31" s="59" t="s">
        <v>8</v>
      </c>
      <c r="H31" s="63" t="s">
        <v>177</v>
      </c>
    </row>
    <row r="32" spans="1:8" ht="31.5">
      <c r="A32" s="157">
        <v>19</v>
      </c>
      <c r="B32" s="158" t="s">
        <v>159</v>
      </c>
      <c r="C32" s="161" t="s">
        <v>10</v>
      </c>
      <c r="D32" s="182">
        <v>2</v>
      </c>
      <c r="E32" s="182">
        <v>100</v>
      </c>
      <c r="F32" s="157" t="s">
        <v>9</v>
      </c>
      <c r="G32" s="162" t="s">
        <v>8</v>
      </c>
      <c r="H32" s="73" t="s">
        <v>188</v>
      </c>
    </row>
    <row r="33" spans="1:8" s="188" customFormat="1" ht="26.25" customHeight="1">
      <c r="A33" s="183">
        <v>20</v>
      </c>
      <c r="B33" s="189" t="s">
        <v>68</v>
      </c>
      <c r="C33" s="185" t="s">
        <v>10</v>
      </c>
      <c r="D33" s="218">
        <v>4</v>
      </c>
      <c r="E33" s="218">
        <v>4000</v>
      </c>
      <c r="F33" s="185" t="s">
        <v>9</v>
      </c>
      <c r="G33" s="183" t="s">
        <v>8</v>
      </c>
      <c r="H33" s="188" t="s">
        <v>127</v>
      </c>
    </row>
    <row r="34" spans="1:8" ht="26.25" customHeight="1">
      <c r="A34" s="159">
        <v>21</v>
      </c>
      <c r="B34" s="163" t="s">
        <v>66</v>
      </c>
      <c r="C34" s="162" t="s">
        <v>22</v>
      </c>
      <c r="D34" s="34">
        <v>5</v>
      </c>
      <c r="E34" s="34">
        <v>4856</v>
      </c>
      <c r="F34" s="159" t="s">
        <v>9</v>
      </c>
      <c r="G34" s="162" t="s">
        <v>8</v>
      </c>
      <c r="H34" s="73" t="s">
        <v>186</v>
      </c>
    </row>
    <row r="35" spans="1:8" s="109" customFormat="1" ht="47.25">
      <c r="A35" s="102">
        <v>22</v>
      </c>
      <c r="B35" s="111" t="s">
        <v>64</v>
      </c>
      <c r="C35" s="104" t="s">
        <v>10</v>
      </c>
      <c r="D35" s="125">
        <v>1</v>
      </c>
      <c r="E35" s="125">
        <v>300</v>
      </c>
      <c r="F35" s="123" t="s">
        <v>9</v>
      </c>
      <c r="G35" s="106" t="s">
        <v>8</v>
      </c>
      <c r="H35" s="109" t="s">
        <v>36</v>
      </c>
    </row>
    <row r="36" spans="1:8" s="188" customFormat="1" ht="31.5">
      <c r="A36" s="183">
        <v>23</v>
      </c>
      <c r="B36" s="191" t="s">
        <v>113</v>
      </c>
      <c r="C36" s="187" t="s">
        <v>63</v>
      </c>
      <c r="D36" s="192">
        <v>3</v>
      </c>
      <c r="E36" s="192">
        <v>4500</v>
      </c>
      <c r="F36" s="190" t="s">
        <v>9</v>
      </c>
      <c r="G36" s="187" t="s">
        <v>16</v>
      </c>
      <c r="H36" s="193" t="s">
        <v>170</v>
      </c>
    </row>
    <row r="37" spans="1:8" s="194" customFormat="1" ht="54.75" customHeight="1">
      <c r="A37" s="190">
        <v>24</v>
      </c>
      <c r="B37" s="189" t="s">
        <v>62</v>
      </c>
      <c r="C37" s="185" t="s">
        <v>38</v>
      </c>
      <c r="D37" s="185">
        <v>500</v>
      </c>
      <c r="E37" s="185">
        <v>500</v>
      </c>
      <c r="F37" s="183" t="s">
        <v>9</v>
      </c>
      <c r="G37" s="187" t="s">
        <v>8</v>
      </c>
      <c r="H37" s="194" t="s">
        <v>171</v>
      </c>
    </row>
    <row r="38" spans="1:8" s="194" customFormat="1" ht="28.5" customHeight="1">
      <c r="A38" s="183">
        <v>25</v>
      </c>
      <c r="B38" s="189" t="s">
        <v>61</v>
      </c>
      <c r="C38" s="190" t="s">
        <v>60</v>
      </c>
      <c r="D38" s="192">
        <v>250</v>
      </c>
      <c r="E38" s="192">
        <v>400</v>
      </c>
      <c r="F38" s="190" t="s">
        <v>9</v>
      </c>
      <c r="G38" s="183" t="s">
        <v>8</v>
      </c>
      <c r="H38" s="194" t="s">
        <v>170</v>
      </c>
    </row>
    <row r="39" spans="1:8" s="194" customFormat="1" ht="31.5">
      <c r="A39" s="183">
        <v>26</v>
      </c>
      <c r="B39" s="184" t="s">
        <v>59</v>
      </c>
      <c r="C39" s="185" t="s">
        <v>10</v>
      </c>
      <c r="D39" s="186">
        <v>2</v>
      </c>
      <c r="E39" s="186">
        <v>2000</v>
      </c>
      <c r="F39" s="183" t="s">
        <v>9</v>
      </c>
      <c r="G39" s="187" t="s">
        <v>8</v>
      </c>
      <c r="H39" s="194" t="s">
        <v>170</v>
      </c>
    </row>
    <row r="40" spans="1:8" s="72" customFormat="1" ht="36" customHeight="1">
      <c r="A40" s="159">
        <v>27</v>
      </c>
      <c r="B40" s="163" t="s">
        <v>58</v>
      </c>
      <c r="C40" s="162" t="s">
        <v>10</v>
      </c>
      <c r="D40" s="34">
        <f>5-1</f>
        <v>4</v>
      </c>
      <c r="E40" s="34">
        <f>1000-98</f>
        <v>902</v>
      </c>
      <c r="F40" s="159" t="s">
        <v>9</v>
      </c>
      <c r="G40" s="162" t="s">
        <v>8</v>
      </c>
      <c r="H40" s="72" t="s">
        <v>188</v>
      </c>
    </row>
    <row r="41" spans="1:8" s="72" customFormat="1" ht="15.75">
      <c r="A41" s="157">
        <v>28</v>
      </c>
      <c r="B41" s="164" t="s">
        <v>57</v>
      </c>
      <c r="C41" s="159"/>
      <c r="D41" s="34"/>
      <c r="E41" s="33"/>
      <c r="F41" s="159"/>
      <c r="G41" s="157"/>
    </row>
    <row r="42" spans="1:8" s="194" customFormat="1" ht="39.75" customHeight="1">
      <c r="A42" s="190" t="s">
        <v>146</v>
      </c>
      <c r="B42" s="191" t="s">
        <v>119</v>
      </c>
      <c r="C42" s="190" t="s">
        <v>45</v>
      </c>
      <c r="D42" s="192">
        <v>20</v>
      </c>
      <c r="E42" s="197">
        <v>500</v>
      </c>
      <c r="F42" s="190" t="s">
        <v>9</v>
      </c>
      <c r="G42" s="183" t="s">
        <v>8</v>
      </c>
      <c r="H42" s="194" t="s">
        <v>178</v>
      </c>
    </row>
    <row r="43" spans="1:8" s="194" customFormat="1" ht="39.75" customHeight="1">
      <c r="A43" s="190" t="s">
        <v>147</v>
      </c>
      <c r="B43" s="191" t="s">
        <v>180</v>
      </c>
      <c r="C43" s="190" t="s">
        <v>10</v>
      </c>
      <c r="D43" s="192">
        <v>1</v>
      </c>
      <c r="E43" s="197">
        <v>122</v>
      </c>
      <c r="F43" s="190" t="s">
        <v>9</v>
      </c>
      <c r="G43" s="183" t="s">
        <v>8</v>
      </c>
      <c r="H43" s="194" t="s">
        <v>181</v>
      </c>
    </row>
    <row r="44" spans="1:8" s="62" customFormat="1" ht="15.75">
      <c r="A44" s="89" t="s">
        <v>147</v>
      </c>
      <c r="B44" s="87" t="s">
        <v>54</v>
      </c>
      <c r="C44" s="89" t="s">
        <v>45</v>
      </c>
      <c r="D44" s="88">
        <v>10</v>
      </c>
      <c r="E44" s="154">
        <v>112</v>
      </c>
      <c r="F44" s="89" t="s">
        <v>9</v>
      </c>
      <c r="G44" s="59" t="s">
        <v>8</v>
      </c>
      <c r="H44" s="62" t="s">
        <v>179</v>
      </c>
    </row>
    <row r="45" spans="1:8" s="62" customFormat="1" ht="48.75" customHeight="1">
      <c r="A45" s="89" t="s">
        <v>148</v>
      </c>
      <c r="B45" s="87" t="s">
        <v>158</v>
      </c>
      <c r="C45" s="89" t="s">
        <v>10</v>
      </c>
      <c r="D45" s="88">
        <v>1</v>
      </c>
      <c r="E45" s="214">
        <v>350</v>
      </c>
      <c r="F45" s="89" t="s">
        <v>9</v>
      </c>
      <c r="G45" s="59" t="s">
        <v>8</v>
      </c>
      <c r="H45" s="62" t="s">
        <v>179</v>
      </c>
    </row>
    <row r="46" spans="1:8" s="62" customFormat="1" ht="31.5">
      <c r="A46" s="89" t="s">
        <v>149</v>
      </c>
      <c r="B46" s="87" t="s">
        <v>50</v>
      </c>
      <c r="C46" s="89" t="s">
        <v>45</v>
      </c>
      <c r="D46" s="88">
        <v>17</v>
      </c>
      <c r="E46" s="154">
        <v>190</v>
      </c>
      <c r="F46" s="89" t="s">
        <v>9</v>
      </c>
      <c r="G46" s="59" t="s">
        <v>8</v>
      </c>
      <c r="H46" s="62" t="s">
        <v>179</v>
      </c>
    </row>
    <row r="47" spans="1:8" s="194" customFormat="1" ht="63">
      <c r="A47" s="190">
        <v>29</v>
      </c>
      <c r="B47" s="189" t="s">
        <v>44</v>
      </c>
      <c r="C47" s="190" t="s">
        <v>10</v>
      </c>
      <c r="D47" s="192">
        <v>1</v>
      </c>
      <c r="E47" s="192">
        <v>2500</v>
      </c>
      <c r="F47" s="190" t="s">
        <v>9</v>
      </c>
      <c r="G47" s="183" t="s">
        <v>8</v>
      </c>
      <c r="H47" s="194" t="s">
        <v>178</v>
      </c>
    </row>
    <row r="48" spans="1:8" s="112" customFormat="1" ht="47.25">
      <c r="A48" s="102">
        <v>30</v>
      </c>
      <c r="B48" s="111" t="s">
        <v>42</v>
      </c>
      <c r="C48" s="104" t="s">
        <v>41</v>
      </c>
      <c r="D48" s="140">
        <v>118</v>
      </c>
      <c r="E48" s="131">
        <v>1641</v>
      </c>
      <c r="F48" s="123" t="s">
        <v>9</v>
      </c>
      <c r="G48" s="106" t="s">
        <v>16</v>
      </c>
      <c r="H48" s="112" t="s">
        <v>36</v>
      </c>
    </row>
    <row r="49" spans="1:8" s="220" customFormat="1" ht="28.5" customHeight="1">
      <c r="A49" s="183">
        <v>31</v>
      </c>
      <c r="B49" s="219" t="s">
        <v>40</v>
      </c>
      <c r="C49" s="217" t="s">
        <v>38</v>
      </c>
      <c r="D49" s="218">
        <v>10</v>
      </c>
      <c r="E49" s="218">
        <v>2000</v>
      </c>
      <c r="F49" s="217" t="s">
        <v>9</v>
      </c>
      <c r="G49" s="192" t="s">
        <v>8</v>
      </c>
      <c r="H49" s="220" t="s">
        <v>184</v>
      </c>
    </row>
    <row r="50" spans="1:8" s="188" customFormat="1" ht="31.5">
      <c r="A50" s="190">
        <v>32</v>
      </c>
      <c r="B50" s="191" t="s">
        <v>39</v>
      </c>
      <c r="C50" s="187" t="s">
        <v>38</v>
      </c>
      <c r="D50" s="192">
        <v>21</v>
      </c>
      <c r="E50" s="192">
        <v>1000</v>
      </c>
      <c r="F50" s="190" t="s">
        <v>9</v>
      </c>
      <c r="G50" s="187" t="s">
        <v>8</v>
      </c>
      <c r="H50" s="220" t="s">
        <v>171</v>
      </c>
    </row>
    <row r="51" spans="1:8" s="109" customFormat="1" ht="39" customHeight="1">
      <c r="A51" s="102">
        <v>33</v>
      </c>
      <c r="B51" s="111" t="s">
        <v>37</v>
      </c>
      <c r="C51" s="104" t="s">
        <v>10</v>
      </c>
      <c r="D51" s="125">
        <v>1</v>
      </c>
      <c r="E51" s="125">
        <v>1300</v>
      </c>
      <c r="F51" s="123" t="s">
        <v>9</v>
      </c>
      <c r="G51" s="106" t="s">
        <v>8</v>
      </c>
      <c r="H51" s="109" t="s">
        <v>189</v>
      </c>
    </row>
    <row r="52" spans="1:8" s="109" customFormat="1" ht="84" customHeight="1">
      <c r="A52" s="102">
        <v>34</v>
      </c>
      <c r="B52" s="111" t="s">
        <v>153</v>
      </c>
      <c r="C52" s="104" t="s">
        <v>10</v>
      </c>
      <c r="D52" s="125">
        <v>1</v>
      </c>
      <c r="E52" s="125">
        <v>1800</v>
      </c>
      <c r="F52" s="123" t="s">
        <v>9</v>
      </c>
      <c r="G52" s="106" t="s">
        <v>8</v>
      </c>
      <c r="H52" s="109" t="s">
        <v>36</v>
      </c>
    </row>
    <row r="53" spans="1:8" s="109" customFormat="1" ht="85.5" customHeight="1">
      <c r="A53" s="114">
        <v>35</v>
      </c>
      <c r="B53" s="111" t="s">
        <v>154</v>
      </c>
      <c r="C53" s="104" t="s">
        <v>33</v>
      </c>
      <c r="D53" s="125">
        <v>1</v>
      </c>
      <c r="E53" s="125">
        <v>1500</v>
      </c>
      <c r="F53" s="123" t="s">
        <v>9</v>
      </c>
      <c r="G53" s="106" t="s">
        <v>8</v>
      </c>
      <c r="H53" s="109" t="s">
        <v>36</v>
      </c>
    </row>
    <row r="54" spans="1:8" s="188" customFormat="1" ht="29.25" customHeight="1">
      <c r="A54" s="183">
        <v>36</v>
      </c>
      <c r="B54" s="196" t="s">
        <v>32</v>
      </c>
      <c r="C54" s="190" t="s">
        <v>31</v>
      </c>
      <c r="D54" s="192">
        <v>25</v>
      </c>
      <c r="E54" s="192">
        <v>3000</v>
      </c>
      <c r="F54" s="190" t="s">
        <v>9</v>
      </c>
      <c r="G54" s="183" t="s">
        <v>8</v>
      </c>
      <c r="H54" s="188" t="s">
        <v>21</v>
      </c>
    </row>
    <row r="55" spans="1:8" ht="33.75" customHeight="1">
      <c r="A55" s="157">
        <v>37</v>
      </c>
      <c r="B55" s="158" t="s">
        <v>116</v>
      </c>
      <c r="C55" s="159" t="s">
        <v>28</v>
      </c>
      <c r="D55" s="34">
        <v>10000</v>
      </c>
      <c r="E55" s="34">
        <v>4856</v>
      </c>
      <c r="F55" s="159" t="s">
        <v>9</v>
      </c>
      <c r="G55" s="157" t="s">
        <v>8</v>
      </c>
      <c r="H55" s="73" t="s">
        <v>188</v>
      </c>
    </row>
    <row r="56" spans="1:8" ht="35.25" customHeight="1">
      <c r="A56" s="159">
        <v>38</v>
      </c>
      <c r="B56" s="158" t="s">
        <v>27</v>
      </c>
      <c r="C56" s="159" t="s">
        <v>10</v>
      </c>
      <c r="D56" s="34">
        <v>5</v>
      </c>
      <c r="E56" s="34">
        <v>1000</v>
      </c>
      <c r="F56" s="159" t="s">
        <v>9</v>
      </c>
      <c r="G56" s="157" t="s">
        <v>8</v>
      </c>
      <c r="H56" s="73" t="s">
        <v>188</v>
      </c>
    </row>
    <row r="57" spans="1:8" s="188" customFormat="1" ht="53.25" customHeight="1">
      <c r="A57" s="183">
        <v>39</v>
      </c>
      <c r="B57" s="189" t="s">
        <v>25</v>
      </c>
      <c r="C57" s="185" t="s">
        <v>10</v>
      </c>
      <c r="D57" s="195">
        <v>3</v>
      </c>
      <c r="E57" s="195">
        <v>1000</v>
      </c>
      <c r="F57" s="183" t="s">
        <v>9</v>
      </c>
      <c r="G57" s="187" t="s">
        <v>8</v>
      </c>
      <c r="H57" s="188" t="s">
        <v>185</v>
      </c>
    </row>
    <row r="58" spans="1:8" s="188" customFormat="1" ht="54.75" customHeight="1">
      <c r="A58" s="183">
        <v>40</v>
      </c>
      <c r="B58" s="189" t="s">
        <v>24</v>
      </c>
      <c r="C58" s="185" t="s">
        <v>10</v>
      </c>
      <c r="D58" s="195">
        <v>2</v>
      </c>
      <c r="E58" s="195">
        <v>4000</v>
      </c>
      <c r="F58" s="183" t="s">
        <v>9</v>
      </c>
      <c r="G58" s="187" t="s">
        <v>8</v>
      </c>
      <c r="H58" s="188" t="s">
        <v>170</v>
      </c>
    </row>
    <row r="59" spans="1:8" s="188" customFormat="1" ht="25.5" customHeight="1">
      <c r="A59" s="190">
        <v>41</v>
      </c>
      <c r="B59" s="196" t="s">
        <v>23</v>
      </c>
      <c r="C59" s="190" t="s">
        <v>22</v>
      </c>
      <c r="D59" s="192">
        <v>1</v>
      </c>
      <c r="E59" s="197">
        <v>3000</v>
      </c>
      <c r="F59" s="190" t="s">
        <v>9</v>
      </c>
      <c r="G59" s="183" t="s">
        <v>8</v>
      </c>
      <c r="H59" s="188" t="s">
        <v>21</v>
      </c>
    </row>
    <row r="60" spans="1:8" s="188" customFormat="1" ht="26.25" customHeight="1">
      <c r="A60" s="183">
        <v>42</v>
      </c>
      <c r="B60" s="196" t="s">
        <v>20</v>
      </c>
      <c r="C60" s="190" t="s">
        <v>10</v>
      </c>
      <c r="D60" s="192">
        <v>1</v>
      </c>
      <c r="E60" s="197">
        <v>100</v>
      </c>
      <c r="F60" s="190" t="s">
        <v>9</v>
      </c>
      <c r="G60" s="183" t="s">
        <v>8</v>
      </c>
      <c r="H60" s="188" t="s">
        <v>170</v>
      </c>
    </row>
    <row r="61" spans="1:8" s="188" customFormat="1" ht="47.25">
      <c r="A61" s="183">
        <v>43</v>
      </c>
      <c r="B61" s="196" t="s">
        <v>134</v>
      </c>
      <c r="C61" s="190" t="s">
        <v>10</v>
      </c>
      <c r="D61" s="192">
        <v>1</v>
      </c>
      <c r="E61" s="197">
        <v>700</v>
      </c>
      <c r="F61" s="190" t="s">
        <v>9</v>
      </c>
      <c r="G61" s="183" t="s">
        <v>8</v>
      </c>
      <c r="H61" s="188" t="s">
        <v>171</v>
      </c>
    </row>
    <row r="62" spans="1:8" s="188" customFormat="1" ht="36.75" customHeight="1">
      <c r="A62" s="190">
        <v>44</v>
      </c>
      <c r="B62" s="189" t="s">
        <v>17</v>
      </c>
      <c r="C62" s="185" t="s">
        <v>10</v>
      </c>
      <c r="D62" s="211">
        <v>1</v>
      </c>
      <c r="E62" s="212">
        <v>200</v>
      </c>
      <c r="F62" s="213" t="s">
        <v>9</v>
      </c>
      <c r="G62" s="187" t="s">
        <v>16</v>
      </c>
      <c r="H62" s="188" t="s">
        <v>176</v>
      </c>
    </row>
    <row r="63" spans="1:8" s="188" customFormat="1" ht="47.25">
      <c r="A63" s="183">
        <v>45</v>
      </c>
      <c r="B63" s="189" t="s">
        <v>15</v>
      </c>
      <c r="C63" s="185" t="s">
        <v>10</v>
      </c>
      <c r="D63" s="211">
        <v>1</v>
      </c>
      <c r="E63" s="212">
        <v>4856</v>
      </c>
      <c r="F63" s="213" t="s">
        <v>9</v>
      </c>
      <c r="G63" s="187" t="s">
        <v>8</v>
      </c>
      <c r="H63" s="188" t="s">
        <v>176</v>
      </c>
    </row>
    <row r="64" spans="1:8" ht="24.75" customHeight="1">
      <c r="A64" s="157">
        <v>46</v>
      </c>
      <c r="B64" s="158" t="s">
        <v>13</v>
      </c>
      <c r="C64" s="161" t="s">
        <v>10</v>
      </c>
      <c r="D64" s="31">
        <v>1</v>
      </c>
      <c r="E64" s="30">
        <v>20</v>
      </c>
      <c r="F64" s="157" t="s">
        <v>9</v>
      </c>
      <c r="G64" s="162" t="s">
        <v>8</v>
      </c>
      <c r="H64" s="73" t="s">
        <v>170</v>
      </c>
    </row>
    <row r="65" spans="1:12" s="188" customFormat="1" ht="30" customHeight="1">
      <c r="A65" s="190">
        <v>47</v>
      </c>
      <c r="B65" s="189" t="s">
        <v>110</v>
      </c>
      <c r="C65" s="185" t="s">
        <v>10</v>
      </c>
      <c r="D65" s="185">
        <v>1</v>
      </c>
      <c r="E65" s="198">
        <v>103</v>
      </c>
      <c r="F65" s="183" t="s">
        <v>9</v>
      </c>
      <c r="G65" s="187" t="s">
        <v>8</v>
      </c>
      <c r="H65" s="188" t="s">
        <v>170</v>
      </c>
    </row>
    <row r="66" spans="1:12" s="109" customFormat="1" ht="60.75" customHeight="1">
      <c r="A66" s="102">
        <v>48</v>
      </c>
      <c r="B66" s="111" t="s">
        <v>111</v>
      </c>
      <c r="C66" s="104" t="s">
        <v>10</v>
      </c>
      <c r="D66" s="104">
        <v>1</v>
      </c>
      <c r="E66" s="150">
        <v>500</v>
      </c>
      <c r="F66" s="102" t="s">
        <v>9</v>
      </c>
      <c r="G66" s="106" t="s">
        <v>8</v>
      </c>
      <c r="H66" s="109" t="s">
        <v>36</v>
      </c>
    </row>
    <row r="67" spans="1:12" s="188" customFormat="1" ht="41.25" customHeight="1">
      <c r="A67" s="183">
        <v>49</v>
      </c>
      <c r="B67" s="189" t="s">
        <v>112</v>
      </c>
      <c r="C67" s="185" t="s">
        <v>10</v>
      </c>
      <c r="D67" s="185">
        <v>1</v>
      </c>
      <c r="E67" s="198">
        <v>500</v>
      </c>
      <c r="F67" s="183" t="s">
        <v>9</v>
      </c>
      <c r="G67" s="187" t="s">
        <v>8</v>
      </c>
      <c r="H67" s="188" t="s">
        <v>170</v>
      </c>
    </row>
    <row r="68" spans="1:12" ht="54.75" customHeight="1">
      <c r="A68" s="159">
        <v>50</v>
      </c>
      <c r="B68" s="158" t="s">
        <v>115</v>
      </c>
      <c r="C68" s="161" t="s">
        <v>10</v>
      </c>
      <c r="D68" s="31">
        <v>1</v>
      </c>
      <c r="E68" s="30">
        <v>500</v>
      </c>
      <c r="F68" s="157" t="s">
        <v>9</v>
      </c>
      <c r="G68" s="162" t="s">
        <v>8</v>
      </c>
      <c r="H68" s="81" t="s">
        <v>190</v>
      </c>
      <c r="I68" s="165"/>
      <c r="J68" s="166"/>
      <c r="K68" s="79"/>
      <c r="L68" s="78"/>
    </row>
    <row r="69" spans="1:12" s="188" customFormat="1" ht="76.5" customHeight="1">
      <c r="A69" s="183">
        <v>51</v>
      </c>
      <c r="B69" s="189" t="s">
        <v>172</v>
      </c>
      <c r="C69" s="185" t="s">
        <v>10</v>
      </c>
      <c r="D69" s="185">
        <v>1</v>
      </c>
      <c r="E69" s="198">
        <v>1820</v>
      </c>
      <c r="F69" s="183" t="s">
        <v>9</v>
      </c>
      <c r="G69" s="187" t="s">
        <v>8</v>
      </c>
      <c r="H69" s="188" t="s">
        <v>173</v>
      </c>
    </row>
    <row r="70" spans="1:12" s="188" customFormat="1" ht="61.15" customHeight="1">
      <c r="A70" s="183">
        <v>52</v>
      </c>
      <c r="B70" s="189" t="s">
        <v>152</v>
      </c>
      <c r="C70" s="185" t="s">
        <v>10</v>
      </c>
      <c r="D70" s="185">
        <v>1</v>
      </c>
      <c r="E70" s="198">
        <v>1000</v>
      </c>
      <c r="F70" s="183" t="s">
        <v>9</v>
      </c>
      <c r="G70" s="187" t="s">
        <v>8</v>
      </c>
      <c r="H70" s="188" t="s">
        <v>186</v>
      </c>
    </row>
    <row r="71" spans="1:12" s="63" customFormat="1" ht="76.5" customHeight="1">
      <c r="A71" s="59">
        <v>53</v>
      </c>
      <c r="B71" s="55" t="s">
        <v>155</v>
      </c>
      <c r="C71" s="56" t="s">
        <v>10</v>
      </c>
      <c r="D71" s="56">
        <v>1</v>
      </c>
      <c r="E71" s="64">
        <v>40</v>
      </c>
      <c r="F71" s="59" t="s">
        <v>156</v>
      </c>
      <c r="G71" s="60" t="s">
        <v>8</v>
      </c>
      <c r="H71" s="63" t="s">
        <v>182</v>
      </c>
    </row>
    <row r="72" spans="1:12" s="188" customFormat="1" ht="31.5">
      <c r="A72" s="183">
        <v>54</v>
      </c>
      <c r="B72" s="189" t="s">
        <v>157</v>
      </c>
      <c r="C72" s="185" t="s">
        <v>10</v>
      </c>
      <c r="D72" s="185">
        <v>1</v>
      </c>
      <c r="E72" s="198">
        <f>1500</f>
        <v>1500</v>
      </c>
      <c r="F72" s="183" t="s">
        <v>9</v>
      </c>
      <c r="G72" s="187" t="s">
        <v>8</v>
      </c>
      <c r="H72" s="188" t="s">
        <v>127</v>
      </c>
    </row>
    <row r="73" spans="1:12" s="188" customFormat="1" ht="31.5">
      <c r="A73" s="183">
        <v>55</v>
      </c>
      <c r="B73" s="189" t="s">
        <v>160</v>
      </c>
      <c r="C73" s="185" t="s">
        <v>10</v>
      </c>
      <c r="D73" s="185">
        <v>1</v>
      </c>
      <c r="E73" s="198">
        <v>130</v>
      </c>
      <c r="F73" s="183" t="s">
        <v>9</v>
      </c>
      <c r="G73" s="187" t="s">
        <v>8</v>
      </c>
      <c r="H73" s="188" t="s">
        <v>170</v>
      </c>
    </row>
    <row r="74" spans="1:12" s="188" customFormat="1" ht="22.5" customHeight="1">
      <c r="A74" s="183">
        <v>56</v>
      </c>
      <c r="B74" s="189" t="s">
        <v>161</v>
      </c>
      <c r="C74" s="185" t="s">
        <v>10</v>
      </c>
      <c r="D74" s="185">
        <v>1</v>
      </c>
      <c r="E74" s="198">
        <v>30</v>
      </c>
      <c r="F74" s="183" t="s">
        <v>9</v>
      </c>
      <c r="G74" s="187" t="s">
        <v>8</v>
      </c>
      <c r="H74" s="188" t="s">
        <v>170</v>
      </c>
    </row>
    <row r="75" spans="1:12" s="188" customFormat="1" ht="76.5" customHeight="1">
      <c r="A75" s="183">
        <v>57</v>
      </c>
      <c r="B75" s="189" t="s">
        <v>162</v>
      </c>
      <c r="C75" s="185" t="s">
        <v>10</v>
      </c>
      <c r="D75" s="185">
        <v>1</v>
      </c>
      <c r="E75" s="198">
        <v>1000</v>
      </c>
      <c r="F75" s="183" t="s">
        <v>9</v>
      </c>
      <c r="G75" s="187" t="s">
        <v>8</v>
      </c>
      <c r="H75" s="188" t="s">
        <v>186</v>
      </c>
    </row>
    <row r="76" spans="1:12" s="63" customFormat="1" ht="15.75">
      <c r="A76" s="59">
        <v>58</v>
      </c>
      <c r="B76" s="55" t="s">
        <v>165</v>
      </c>
      <c r="C76" s="56" t="s">
        <v>10</v>
      </c>
      <c r="D76" s="56">
        <v>2</v>
      </c>
      <c r="E76" s="64">
        <v>174</v>
      </c>
      <c r="F76" s="59" t="s">
        <v>9</v>
      </c>
      <c r="G76" s="60" t="s">
        <v>8</v>
      </c>
      <c r="H76" s="63" t="s">
        <v>174</v>
      </c>
    </row>
    <row r="77" spans="1:12" s="188" customFormat="1" ht="31.5">
      <c r="A77" s="190">
        <v>59</v>
      </c>
      <c r="B77" s="189" t="s">
        <v>166</v>
      </c>
      <c r="C77" s="185" t="s">
        <v>10</v>
      </c>
      <c r="D77" s="185">
        <v>1</v>
      </c>
      <c r="E77" s="198">
        <v>50</v>
      </c>
      <c r="F77" s="183" t="s">
        <v>9</v>
      </c>
      <c r="G77" s="187" t="s">
        <v>8</v>
      </c>
      <c r="H77" s="199" t="s">
        <v>175</v>
      </c>
      <c r="I77" s="200"/>
      <c r="J77" s="201"/>
      <c r="K77" s="202"/>
      <c r="L77" s="203"/>
    </row>
    <row r="78" spans="1:12" ht="15.75">
      <c r="A78" s="79"/>
      <c r="B78" s="80"/>
      <c r="C78" s="81"/>
      <c r="D78" s="180"/>
      <c r="E78" s="181"/>
      <c r="F78" s="79"/>
      <c r="G78" s="78"/>
    </row>
    <row r="79" spans="1:12" ht="15.75">
      <c r="A79" s="79"/>
      <c r="B79" s="80"/>
      <c r="C79" s="81"/>
      <c r="D79" s="180"/>
      <c r="E79" s="181"/>
      <c r="F79" s="79"/>
      <c r="G79" s="78"/>
    </row>
    <row r="80" spans="1:12" ht="15.75">
      <c r="A80" s="167"/>
      <c r="B80" s="80"/>
      <c r="C80" s="81"/>
      <c r="D80" s="81"/>
      <c r="E80" s="168"/>
      <c r="F80" s="79"/>
      <c r="G80" s="78"/>
    </row>
    <row r="81" spans="1:7">
      <c r="G81" s="72"/>
    </row>
    <row r="82" spans="1:7" ht="15.75" customHeight="1">
      <c r="A82" s="271" t="s">
        <v>6</v>
      </c>
      <c r="B82" s="271"/>
      <c r="C82" s="271"/>
      <c r="D82" s="170"/>
      <c r="E82" s="170"/>
      <c r="F82" s="171"/>
      <c r="G82" s="83" t="s">
        <v>5</v>
      </c>
    </row>
    <row r="83" spans="1:7" ht="15.75">
      <c r="A83" s="172"/>
      <c r="B83" s="173"/>
      <c r="C83" s="174"/>
      <c r="D83" s="170"/>
      <c r="E83" s="171"/>
      <c r="F83" s="15"/>
      <c r="G83" s="83"/>
    </row>
    <row r="84" spans="1:7" ht="15.75">
      <c r="A84" s="175" t="s">
        <v>4</v>
      </c>
      <c r="B84" s="173"/>
      <c r="C84" s="174"/>
      <c r="D84" s="170"/>
      <c r="E84" s="171"/>
      <c r="F84" s="15"/>
      <c r="G84" s="83"/>
    </row>
    <row r="85" spans="1:7" ht="15.75">
      <c r="A85" s="175" t="s">
        <v>150</v>
      </c>
      <c r="B85" s="173"/>
      <c r="C85" s="174"/>
      <c r="D85" s="170"/>
      <c r="E85" s="171"/>
      <c r="F85" s="15"/>
      <c r="G85" s="83"/>
    </row>
    <row r="86" spans="1:7" ht="15.75">
      <c r="A86" s="175" t="s">
        <v>2</v>
      </c>
      <c r="B86" s="173"/>
      <c r="C86" s="174"/>
      <c r="D86" s="170"/>
      <c r="E86" s="171"/>
      <c r="F86" s="15"/>
      <c r="G86" s="83"/>
    </row>
    <row r="87" spans="1:7" ht="15.75">
      <c r="A87" s="172"/>
      <c r="B87" s="173"/>
      <c r="C87" s="174"/>
      <c r="D87" s="170"/>
      <c r="E87" s="171"/>
      <c r="F87" s="15"/>
      <c r="G87" s="83"/>
    </row>
    <row r="88" spans="1:7" ht="15.75">
      <c r="A88" s="172"/>
      <c r="B88" s="173"/>
      <c r="C88" s="174"/>
      <c r="D88" s="170"/>
      <c r="E88" s="171"/>
      <c r="F88" s="15"/>
      <c r="G88" s="83"/>
    </row>
    <row r="89" spans="1:7" ht="15.75">
      <c r="A89" s="176"/>
      <c r="B89" s="174"/>
      <c r="C89" s="174"/>
      <c r="D89" s="177"/>
      <c r="E89" s="177"/>
      <c r="F89" s="177"/>
      <c r="G89" s="84"/>
    </row>
    <row r="90" spans="1:7" ht="15.75">
      <c r="A90" s="178" t="s">
        <v>151</v>
      </c>
      <c r="B90" s="84"/>
      <c r="C90" s="177"/>
      <c r="D90" s="177"/>
      <c r="E90" s="177"/>
      <c r="F90" s="177"/>
      <c r="G90" s="84"/>
    </row>
    <row r="91" spans="1:7" ht="15.75">
      <c r="A91" s="178" t="s">
        <v>0</v>
      </c>
      <c r="B91" s="84"/>
      <c r="C91" s="177"/>
      <c r="D91" s="177"/>
      <c r="E91" s="177"/>
      <c r="F91" s="177"/>
      <c r="G91" s="84"/>
    </row>
    <row r="92" spans="1:7">
      <c r="B92" s="179"/>
      <c r="G92" s="72"/>
    </row>
    <row r="93" spans="1:7">
      <c r="B93" s="179"/>
      <c r="G93" s="72"/>
    </row>
    <row r="94" spans="1:7">
      <c r="B94" s="179"/>
      <c r="G94" s="72"/>
    </row>
    <row r="95" spans="1:7">
      <c r="B95" s="179"/>
      <c r="G95" s="72"/>
    </row>
    <row r="96" spans="1:7">
      <c r="B96" s="179"/>
      <c r="G96" s="72"/>
    </row>
    <row r="97" spans="2:7">
      <c r="B97" s="179"/>
      <c r="G97" s="72"/>
    </row>
    <row r="98" spans="2:7">
      <c r="B98" s="179"/>
      <c r="G98" s="72"/>
    </row>
    <row r="99" spans="2:7">
      <c r="B99" s="179"/>
      <c r="G99" s="72"/>
    </row>
    <row r="100" spans="2:7">
      <c r="B100" s="179"/>
      <c r="G100" s="72"/>
    </row>
    <row r="101" spans="2:7">
      <c r="B101" s="179"/>
      <c r="G101" s="72"/>
    </row>
    <row r="102" spans="2:7">
      <c r="B102" s="179"/>
      <c r="G102" s="72"/>
    </row>
    <row r="103" spans="2:7">
      <c r="B103" s="179"/>
      <c r="G103" s="72"/>
    </row>
    <row r="104" spans="2:7">
      <c r="B104" s="179"/>
      <c r="G104" s="72"/>
    </row>
    <row r="105" spans="2:7">
      <c r="B105" s="179"/>
      <c r="G105" s="72"/>
    </row>
    <row r="106" spans="2:7">
      <c r="B106" s="179"/>
      <c r="G106" s="72"/>
    </row>
    <row r="107" spans="2:7">
      <c r="B107" s="179"/>
      <c r="G107" s="72"/>
    </row>
    <row r="108" spans="2:7">
      <c r="B108" s="179"/>
      <c r="G108" s="72"/>
    </row>
    <row r="109" spans="2:7">
      <c r="B109" s="179"/>
      <c r="G109" s="72"/>
    </row>
    <row r="110" spans="2:7">
      <c r="B110" s="179"/>
      <c r="G110" s="72"/>
    </row>
    <row r="111" spans="2:7">
      <c r="B111" s="179"/>
      <c r="G111" s="72"/>
    </row>
    <row r="112" spans="2:7">
      <c r="B112" s="179"/>
      <c r="G112" s="72"/>
    </row>
    <row r="113" spans="2:7">
      <c r="B113" s="179"/>
      <c r="G113" s="72"/>
    </row>
    <row r="114" spans="2:7">
      <c r="B114" s="179"/>
      <c r="G114" s="72"/>
    </row>
    <row r="115" spans="2:7">
      <c r="B115" s="179"/>
      <c r="G115" s="72"/>
    </row>
    <row r="116" spans="2:7">
      <c r="B116" s="179"/>
      <c r="G116" s="72"/>
    </row>
    <row r="117" spans="2:7">
      <c r="B117" s="179"/>
      <c r="G117" s="72"/>
    </row>
    <row r="118" spans="2:7">
      <c r="B118" s="179"/>
      <c r="G118" s="72"/>
    </row>
    <row r="119" spans="2:7">
      <c r="B119" s="179"/>
      <c r="G119" s="72"/>
    </row>
    <row r="120" spans="2:7">
      <c r="B120" s="179"/>
      <c r="G120" s="72"/>
    </row>
    <row r="121" spans="2:7">
      <c r="B121" s="179"/>
      <c r="G121" s="72"/>
    </row>
    <row r="122" spans="2:7">
      <c r="B122" s="179"/>
      <c r="G122" s="72"/>
    </row>
    <row r="123" spans="2:7">
      <c r="B123" s="179"/>
      <c r="G123" s="72"/>
    </row>
    <row r="124" spans="2:7">
      <c r="B124" s="179"/>
      <c r="G124" s="72"/>
    </row>
    <row r="125" spans="2:7">
      <c r="B125" s="179"/>
      <c r="G125" s="72"/>
    </row>
    <row r="126" spans="2:7">
      <c r="B126" s="179"/>
      <c r="G126" s="72"/>
    </row>
    <row r="127" spans="2:7">
      <c r="B127" s="179"/>
      <c r="G127" s="72"/>
    </row>
    <row r="128" spans="2:7">
      <c r="B128" s="179"/>
      <c r="G128" s="72"/>
    </row>
    <row r="129" spans="2:7">
      <c r="B129" s="179"/>
      <c r="G129" s="72"/>
    </row>
    <row r="130" spans="2:7">
      <c r="B130" s="179"/>
      <c r="G130" s="72"/>
    </row>
    <row r="131" spans="2:7">
      <c r="B131" s="179"/>
      <c r="G131" s="72"/>
    </row>
    <row r="132" spans="2:7">
      <c r="B132" s="179"/>
      <c r="G132" s="72"/>
    </row>
    <row r="133" spans="2:7">
      <c r="B133" s="179"/>
      <c r="G133" s="72"/>
    </row>
    <row r="134" spans="2:7">
      <c r="B134" s="179"/>
      <c r="G134" s="72"/>
    </row>
    <row r="135" spans="2:7">
      <c r="B135" s="179"/>
      <c r="G135" s="72"/>
    </row>
    <row r="136" spans="2:7">
      <c r="B136" s="179"/>
      <c r="G136" s="72"/>
    </row>
    <row r="137" spans="2:7">
      <c r="B137" s="179"/>
      <c r="G137" s="72"/>
    </row>
    <row r="138" spans="2:7">
      <c r="B138" s="179"/>
      <c r="G138" s="72"/>
    </row>
    <row r="139" spans="2:7">
      <c r="B139" s="179"/>
      <c r="G139" s="72"/>
    </row>
    <row r="140" spans="2:7">
      <c r="B140" s="179"/>
      <c r="G140" s="72"/>
    </row>
    <row r="141" spans="2:7">
      <c r="B141" s="179"/>
      <c r="G141" s="72"/>
    </row>
    <row r="142" spans="2:7">
      <c r="B142" s="179"/>
      <c r="G142" s="72"/>
    </row>
    <row r="143" spans="2:7">
      <c r="B143" s="179"/>
      <c r="G143" s="72"/>
    </row>
    <row r="144" spans="2:7">
      <c r="B144" s="179"/>
      <c r="G144" s="72"/>
    </row>
    <row r="145" spans="2:7">
      <c r="B145" s="179"/>
      <c r="G145" s="72"/>
    </row>
    <row r="146" spans="2:7">
      <c r="B146" s="179"/>
      <c r="G146" s="72"/>
    </row>
    <row r="147" spans="2:7">
      <c r="B147" s="179"/>
      <c r="G147" s="72"/>
    </row>
    <row r="148" spans="2:7">
      <c r="B148" s="179"/>
      <c r="G148" s="72"/>
    </row>
    <row r="149" spans="2:7">
      <c r="B149" s="179"/>
      <c r="G149" s="72"/>
    </row>
    <row r="150" spans="2:7">
      <c r="B150" s="179"/>
      <c r="G150" s="72"/>
    </row>
    <row r="151" spans="2:7">
      <c r="B151" s="179"/>
      <c r="G151" s="72"/>
    </row>
    <row r="152" spans="2:7">
      <c r="B152" s="179"/>
      <c r="G152" s="72"/>
    </row>
    <row r="153" spans="2:7">
      <c r="B153" s="179"/>
      <c r="G153" s="72"/>
    </row>
    <row r="154" spans="2:7">
      <c r="B154" s="179"/>
      <c r="G154" s="72"/>
    </row>
    <row r="155" spans="2:7">
      <c r="B155" s="179"/>
      <c r="G155" s="72"/>
    </row>
    <row r="156" spans="2:7">
      <c r="B156" s="179"/>
      <c r="G156" s="72"/>
    </row>
    <row r="157" spans="2:7">
      <c r="B157" s="179"/>
      <c r="G157" s="72"/>
    </row>
    <row r="158" spans="2:7">
      <c r="B158" s="179"/>
      <c r="G158" s="72"/>
    </row>
    <row r="159" spans="2:7">
      <c r="B159" s="179"/>
      <c r="G159" s="72"/>
    </row>
    <row r="160" spans="2:7">
      <c r="B160" s="179"/>
      <c r="G160" s="72"/>
    </row>
    <row r="161" spans="2:7">
      <c r="B161" s="179"/>
      <c r="G161" s="72"/>
    </row>
    <row r="162" spans="2:7">
      <c r="B162" s="179"/>
      <c r="G162" s="72"/>
    </row>
    <row r="163" spans="2:7">
      <c r="B163" s="179"/>
      <c r="G163" s="72"/>
    </row>
    <row r="164" spans="2:7">
      <c r="B164" s="179"/>
      <c r="G164" s="72"/>
    </row>
    <row r="165" spans="2:7">
      <c r="B165" s="179"/>
      <c r="G165" s="72"/>
    </row>
    <row r="166" spans="2:7">
      <c r="B166" s="179"/>
      <c r="G166" s="72"/>
    </row>
    <row r="167" spans="2:7">
      <c r="B167" s="179"/>
      <c r="G167" s="72"/>
    </row>
    <row r="168" spans="2:7">
      <c r="B168" s="179"/>
      <c r="G168" s="72"/>
    </row>
    <row r="169" spans="2:7">
      <c r="B169" s="179"/>
      <c r="G169" s="72"/>
    </row>
    <row r="170" spans="2:7">
      <c r="B170" s="179"/>
      <c r="G170" s="72"/>
    </row>
    <row r="171" spans="2:7">
      <c r="B171" s="179"/>
      <c r="G171" s="72"/>
    </row>
    <row r="172" spans="2:7">
      <c r="B172" s="179"/>
      <c r="G172" s="72"/>
    </row>
    <row r="173" spans="2:7">
      <c r="B173" s="179"/>
      <c r="G173" s="72"/>
    </row>
    <row r="174" spans="2:7">
      <c r="B174" s="179"/>
      <c r="G174" s="72"/>
    </row>
    <row r="175" spans="2:7">
      <c r="B175" s="179"/>
      <c r="G175" s="72"/>
    </row>
    <row r="176" spans="2:7">
      <c r="B176" s="179"/>
      <c r="G176" s="72"/>
    </row>
    <row r="177" spans="2:7">
      <c r="B177" s="179"/>
      <c r="G177" s="72"/>
    </row>
    <row r="178" spans="2:7">
      <c r="B178" s="179"/>
      <c r="G178" s="72"/>
    </row>
    <row r="179" spans="2:7">
      <c r="B179" s="179"/>
      <c r="G179" s="72"/>
    </row>
    <row r="180" spans="2:7">
      <c r="B180" s="179"/>
      <c r="G180" s="72"/>
    </row>
    <row r="181" spans="2:7">
      <c r="B181" s="179"/>
      <c r="G181" s="72"/>
    </row>
    <row r="182" spans="2:7">
      <c r="B182" s="179"/>
      <c r="G182" s="72"/>
    </row>
    <row r="183" spans="2:7">
      <c r="B183" s="179"/>
      <c r="G183" s="72"/>
    </row>
    <row r="184" spans="2:7">
      <c r="B184" s="179"/>
      <c r="G184" s="72"/>
    </row>
    <row r="185" spans="2:7">
      <c r="B185" s="179"/>
      <c r="G185" s="72"/>
    </row>
    <row r="186" spans="2:7">
      <c r="B186" s="179"/>
      <c r="G186" s="72"/>
    </row>
    <row r="187" spans="2:7">
      <c r="B187" s="179"/>
      <c r="G187" s="72"/>
    </row>
    <row r="188" spans="2:7">
      <c r="B188" s="179"/>
      <c r="G188" s="72"/>
    </row>
    <row r="189" spans="2:7">
      <c r="B189" s="179"/>
      <c r="G189" s="72"/>
    </row>
    <row r="190" spans="2:7">
      <c r="B190" s="179"/>
      <c r="G190" s="72"/>
    </row>
    <row r="191" spans="2:7">
      <c r="B191" s="179"/>
      <c r="G191" s="72"/>
    </row>
    <row r="192" spans="2:7">
      <c r="B192" s="179"/>
      <c r="G192" s="72"/>
    </row>
    <row r="193" spans="2:7">
      <c r="B193" s="179"/>
      <c r="G193" s="72"/>
    </row>
    <row r="194" spans="2:7">
      <c r="B194" s="179"/>
      <c r="G194" s="72"/>
    </row>
    <row r="195" spans="2:7">
      <c r="B195" s="179"/>
      <c r="G195" s="72"/>
    </row>
    <row r="196" spans="2:7">
      <c r="B196" s="179"/>
      <c r="G196" s="72"/>
    </row>
    <row r="197" spans="2:7">
      <c r="B197" s="179"/>
      <c r="G197" s="72"/>
    </row>
    <row r="198" spans="2:7">
      <c r="B198" s="179"/>
      <c r="G198" s="72"/>
    </row>
    <row r="199" spans="2:7">
      <c r="B199" s="179"/>
      <c r="G199" s="72"/>
    </row>
    <row r="200" spans="2:7">
      <c r="B200" s="179"/>
      <c r="G200" s="72"/>
    </row>
    <row r="201" spans="2:7">
      <c r="B201" s="179"/>
      <c r="G201" s="72"/>
    </row>
    <row r="202" spans="2:7">
      <c r="B202" s="179"/>
      <c r="G202" s="72"/>
    </row>
    <row r="203" spans="2:7">
      <c r="B203" s="179"/>
      <c r="G203" s="72"/>
    </row>
    <row r="204" spans="2:7">
      <c r="B204" s="179"/>
      <c r="G204" s="72"/>
    </row>
    <row r="205" spans="2:7">
      <c r="B205" s="179"/>
      <c r="G205" s="72"/>
    </row>
    <row r="206" spans="2:7">
      <c r="B206" s="179"/>
      <c r="G206" s="72"/>
    </row>
    <row r="207" spans="2:7">
      <c r="B207" s="179"/>
      <c r="G207" s="72"/>
    </row>
    <row r="208" spans="2:7">
      <c r="B208" s="179"/>
      <c r="G208" s="72"/>
    </row>
    <row r="209" spans="2:7">
      <c r="B209" s="179"/>
      <c r="G209" s="72"/>
    </row>
    <row r="210" spans="2:7">
      <c r="B210" s="179"/>
      <c r="G210" s="72"/>
    </row>
    <row r="211" spans="2:7">
      <c r="B211" s="179"/>
      <c r="G211" s="72"/>
    </row>
    <row r="212" spans="2:7">
      <c r="B212" s="179"/>
      <c r="G212" s="72"/>
    </row>
    <row r="213" spans="2:7">
      <c r="B213" s="179"/>
      <c r="G213" s="72"/>
    </row>
    <row r="214" spans="2:7">
      <c r="B214" s="179"/>
      <c r="G214" s="72"/>
    </row>
    <row r="215" spans="2:7">
      <c r="B215" s="179"/>
      <c r="G215" s="72"/>
    </row>
    <row r="216" spans="2:7">
      <c r="B216" s="179"/>
      <c r="G216" s="72"/>
    </row>
    <row r="217" spans="2:7">
      <c r="B217" s="179"/>
      <c r="G217" s="72"/>
    </row>
    <row r="218" spans="2:7">
      <c r="B218" s="179"/>
      <c r="G218" s="72"/>
    </row>
    <row r="219" spans="2:7">
      <c r="B219" s="179"/>
      <c r="G219" s="72"/>
    </row>
    <row r="220" spans="2:7">
      <c r="B220" s="179"/>
      <c r="G220" s="72"/>
    </row>
    <row r="221" spans="2:7">
      <c r="B221" s="179"/>
      <c r="G221" s="72"/>
    </row>
    <row r="222" spans="2:7">
      <c r="B222" s="179"/>
      <c r="G222" s="72"/>
    </row>
    <row r="223" spans="2:7">
      <c r="B223" s="179"/>
      <c r="G223" s="72"/>
    </row>
    <row r="224" spans="2:7">
      <c r="B224" s="179"/>
      <c r="G224" s="72"/>
    </row>
    <row r="225" spans="2:7">
      <c r="B225" s="179"/>
      <c r="G225" s="72"/>
    </row>
    <row r="226" spans="2:7">
      <c r="B226" s="179"/>
      <c r="G226" s="72"/>
    </row>
    <row r="227" spans="2:7">
      <c r="B227" s="179"/>
      <c r="G227" s="72"/>
    </row>
    <row r="228" spans="2:7">
      <c r="B228" s="179"/>
      <c r="G228" s="72"/>
    </row>
    <row r="229" spans="2:7">
      <c r="B229" s="179"/>
      <c r="G229" s="72"/>
    </row>
    <row r="230" spans="2:7">
      <c r="B230" s="179"/>
      <c r="G230" s="72"/>
    </row>
    <row r="231" spans="2:7">
      <c r="B231" s="179"/>
      <c r="G231" s="72"/>
    </row>
    <row r="232" spans="2:7">
      <c r="B232" s="179"/>
      <c r="G232" s="72"/>
    </row>
    <row r="233" spans="2:7">
      <c r="B233" s="179"/>
      <c r="G233" s="72"/>
    </row>
    <row r="234" spans="2:7">
      <c r="B234" s="179"/>
      <c r="G234" s="72"/>
    </row>
  </sheetData>
  <mergeCells count="10">
    <mergeCell ref="A82:C82"/>
    <mergeCell ref="A8:B8"/>
    <mergeCell ref="A2:G2"/>
    <mergeCell ref="D4:G4"/>
    <mergeCell ref="D5:G5"/>
    <mergeCell ref="D6:G6"/>
    <mergeCell ref="D7:G7"/>
    <mergeCell ref="A9:G9"/>
    <mergeCell ref="A10:G10"/>
    <mergeCell ref="A11:G11"/>
  </mergeCells>
  <phoneticPr fontId="0" type="noConversion"/>
  <pageMargins left="0" right="0" top="0.15748031496062992" bottom="0.35433070866141736" header="0.31496062992125984" footer="0.31496062992125984"/>
  <pageSetup paperSize="9" scale="6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22"/>
  <sheetViews>
    <sheetView tabSelected="1" view="pageBreakPreview" topLeftCell="A69" zoomScaleNormal="100" zoomScaleSheetLayoutView="100" workbookViewId="0">
      <selection activeCell="C78" sqref="C78"/>
    </sheetView>
  </sheetViews>
  <sheetFormatPr defaultRowHeight="15"/>
  <cols>
    <col min="1" max="1" width="8.5" style="73" customWidth="1"/>
    <col min="2" max="2" width="58.6640625" style="169" customWidth="1"/>
    <col min="3" max="4" width="13.33203125" style="73" customWidth="1"/>
    <col min="5" max="5" width="23.5" style="73" customWidth="1"/>
    <col min="6" max="6" width="24.83203125" style="73" customWidth="1"/>
    <col min="7" max="7" width="56.33203125" style="73" customWidth="1"/>
    <col min="8" max="9" width="17.33203125" style="73" hidden="1" customWidth="1"/>
    <col min="10" max="10" width="10.5" style="73" hidden="1" customWidth="1"/>
    <col min="11" max="11" width="9.33203125" style="73"/>
    <col min="12" max="12" width="13.6640625" style="73" customWidth="1"/>
    <col min="13" max="13" width="22.1640625" style="73" customWidth="1"/>
    <col min="14" max="16384" width="9.33203125" style="73"/>
  </cols>
  <sheetData>
    <row r="1" spans="1:9" ht="31.5" customHeight="1">
      <c r="A1" s="272" t="s">
        <v>247</v>
      </c>
      <c r="B1" s="272"/>
      <c r="C1" s="272"/>
      <c r="D1" s="272"/>
      <c r="E1" s="272"/>
      <c r="F1" s="272"/>
      <c r="G1" s="272"/>
    </row>
    <row r="2" spans="1:9" ht="15.75">
      <c r="A2" s="41"/>
      <c r="B2" s="153"/>
      <c r="C2" s="41"/>
      <c r="D2" s="41"/>
      <c r="E2" s="41"/>
      <c r="F2" s="45"/>
      <c r="G2" s="45"/>
    </row>
    <row r="3" spans="1:9" ht="63" customHeight="1">
      <c r="A3" s="41"/>
      <c r="B3" s="153"/>
      <c r="C3" s="41"/>
      <c r="E3" s="42"/>
      <c r="F3" s="274" t="s">
        <v>246</v>
      </c>
      <c r="G3" s="274"/>
    </row>
    <row r="4" spans="1:9" ht="45" customHeight="1">
      <c r="A4" s="41"/>
      <c r="B4" s="153"/>
      <c r="C4" s="41"/>
      <c r="E4" s="42"/>
      <c r="F4" s="253" t="s">
        <v>244</v>
      </c>
      <c r="G4" s="253"/>
    </row>
    <row r="5" spans="1:9" ht="36" customHeight="1">
      <c r="A5" s="41"/>
      <c r="B5" s="153"/>
      <c r="C5" s="41"/>
      <c r="E5" s="252"/>
      <c r="F5" s="273" t="s">
        <v>245</v>
      </c>
      <c r="G5" s="273"/>
    </row>
    <row r="6" spans="1:9" ht="15.75">
      <c r="A6" s="269"/>
      <c r="B6" s="269"/>
      <c r="C6" s="38"/>
      <c r="D6" s="39"/>
      <c r="E6" s="39"/>
      <c r="F6" s="38"/>
      <c r="G6" s="38"/>
    </row>
    <row r="7" spans="1:9" ht="18" customHeight="1">
      <c r="A7" s="270" t="s">
        <v>104</v>
      </c>
      <c r="B7" s="270"/>
      <c r="C7" s="270"/>
      <c r="D7" s="270"/>
      <c r="E7" s="270"/>
      <c r="F7" s="270"/>
      <c r="G7" s="270"/>
    </row>
    <row r="8" spans="1:9" ht="31.9" customHeight="1">
      <c r="A8" s="270" t="s">
        <v>103</v>
      </c>
      <c r="B8" s="270"/>
      <c r="C8" s="270"/>
      <c r="D8" s="270"/>
      <c r="E8" s="270"/>
      <c r="F8" s="270"/>
      <c r="G8" s="270"/>
    </row>
    <row r="9" spans="1:9" ht="15.75" customHeight="1">
      <c r="A9" s="270" t="s">
        <v>195</v>
      </c>
      <c r="B9" s="270"/>
      <c r="C9" s="270"/>
      <c r="D9" s="270"/>
      <c r="E9" s="270"/>
      <c r="F9" s="270"/>
      <c r="G9" s="270"/>
    </row>
    <row r="11" spans="1:9" ht="31.5">
      <c r="A11" s="36" t="s">
        <v>101</v>
      </c>
      <c r="B11" s="36" t="s">
        <v>100</v>
      </c>
      <c r="C11" s="36" t="s">
        <v>99</v>
      </c>
      <c r="D11" s="36" t="s">
        <v>98</v>
      </c>
      <c r="E11" s="36" t="s">
        <v>97</v>
      </c>
      <c r="F11" s="36" t="s">
        <v>96</v>
      </c>
      <c r="G11" s="36" t="s">
        <v>95</v>
      </c>
    </row>
    <row r="12" spans="1:9" ht="31.5">
      <c r="A12" s="157">
        <v>1</v>
      </c>
      <c r="B12" s="158" t="s">
        <v>94</v>
      </c>
      <c r="C12" s="159" t="s">
        <v>92</v>
      </c>
      <c r="D12" s="226">
        <v>1370.7650000000001</v>
      </c>
      <c r="E12" s="247">
        <f>4195826.2</f>
        <v>4195826.2</v>
      </c>
      <c r="F12" s="159" t="s">
        <v>9</v>
      </c>
      <c r="G12" s="157" t="s">
        <v>16</v>
      </c>
      <c r="H12" s="159">
        <f>1000.832*2732.93*1.12+369.933*2732.98*1.12</f>
        <v>4195770.0826720009</v>
      </c>
      <c r="I12" s="73">
        <f>D12*2732.98*1.12</f>
        <v>4195826.1292640008</v>
      </c>
    </row>
    <row r="13" spans="1:9" ht="31.5">
      <c r="A13" s="157">
        <v>2</v>
      </c>
      <c r="B13" s="158" t="s">
        <v>93</v>
      </c>
      <c r="C13" s="159" t="s">
        <v>92</v>
      </c>
      <c r="D13" s="226">
        <v>0.23599999999999999</v>
      </c>
      <c r="E13" s="159">
        <f>0.17*2732.93*1.12+0.066*2732.98*1.12</f>
        <v>722.37175360000003</v>
      </c>
      <c r="F13" s="159" t="s">
        <v>9</v>
      </c>
      <c r="G13" s="157" t="s">
        <v>16</v>
      </c>
      <c r="H13" s="159">
        <f>0.17*2732.93*1.12+0.066*2732.98*1.12</f>
        <v>722.37175360000003</v>
      </c>
    </row>
    <row r="14" spans="1:9" ht="30.75" customHeight="1">
      <c r="A14" s="157">
        <v>3</v>
      </c>
      <c r="B14" s="160" t="s">
        <v>238</v>
      </c>
      <c r="C14" s="161" t="s">
        <v>10</v>
      </c>
      <c r="D14" s="225">
        <v>1</v>
      </c>
      <c r="E14" s="221">
        <v>3139</v>
      </c>
      <c r="F14" s="159" t="s">
        <v>9</v>
      </c>
      <c r="G14" s="228" t="s">
        <v>206</v>
      </c>
      <c r="H14" s="73" t="s">
        <v>196</v>
      </c>
    </row>
    <row r="15" spans="1:9" ht="37.15" customHeight="1">
      <c r="A15" s="157">
        <v>4</v>
      </c>
      <c r="B15" s="158" t="s">
        <v>88</v>
      </c>
      <c r="C15" s="161" t="s">
        <v>235</v>
      </c>
      <c r="D15" s="161">
        <f>4-1</f>
        <v>3</v>
      </c>
      <c r="E15" s="161">
        <v>57</v>
      </c>
      <c r="F15" s="157" t="s">
        <v>9</v>
      </c>
      <c r="G15" s="157" t="s">
        <v>8</v>
      </c>
      <c r="H15" s="73" t="s">
        <v>175</v>
      </c>
    </row>
    <row r="16" spans="1:9" ht="31.5" customHeight="1">
      <c r="A16" s="157">
        <v>5</v>
      </c>
      <c r="B16" s="160" t="s">
        <v>87</v>
      </c>
      <c r="C16" s="161" t="s">
        <v>10</v>
      </c>
      <c r="D16" s="225">
        <v>1</v>
      </c>
      <c r="E16" s="221">
        <v>118</v>
      </c>
      <c r="F16" s="159" t="s">
        <v>9</v>
      </c>
      <c r="G16" s="157" t="s">
        <v>16</v>
      </c>
      <c r="H16" s="73">
        <f>118</f>
        <v>118</v>
      </c>
    </row>
    <row r="17" spans="1:9" ht="30.75" customHeight="1">
      <c r="A17" s="157">
        <v>6</v>
      </c>
      <c r="B17" s="249" t="s">
        <v>223</v>
      </c>
      <c r="C17" s="161" t="s">
        <v>10</v>
      </c>
      <c r="D17" s="241">
        <v>1</v>
      </c>
      <c r="E17" s="241">
        <v>247</v>
      </c>
      <c r="F17" s="157" t="s">
        <v>9</v>
      </c>
      <c r="G17" s="162" t="s">
        <v>8</v>
      </c>
      <c r="H17" s="73" t="s">
        <v>175</v>
      </c>
    </row>
    <row r="18" spans="1:9" ht="24.75" customHeight="1">
      <c r="A18" s="157">
        <v>7</v>
      </c>
      <c r="B18" s="160" t="s">
        <v>234</v>
      </c>
      <c r="C18" s="159" t="s">
        <v>80</v>
      </c>
      <c r="D18" s="221">
        <v>21198</v>
      </c>
      <c r="E18" s="221">
        <v>12126</v>
      </c>
      <c r="F18" s="159" t="s">
        <v>9</v>
      </c>
      <c r="G18" s="222" t="s">
        <v>206</v>
      </c>
      <c r="I18" s="73" t="s">
        <v>196</v>
      </c>
    </row>
    <row r="19" spans="1:9" ht="31.5">
      <c r="A19" s="157">
        <v>8</v>
      </c>
      <c r="B19" s="163" t="s">
        <v>78</v>
      </c>
      <c r="C19" s="232" t="s">
        <v>45</v>
      </c>
      <c r="D19" s="236">
        <v>161</v>
      </c>
      <c r="E19" s="242">
        <v>593</v>
      </c>
      <c r="F19" s="232" t="s">
        <v>9</v>
      </c>
      <c r="G19" s="162" t="s">
        <v>8</v>
      </c>
      <c r="H19" s="73" t="s">
        <v>184</v>
      </c>
    </row>
    <row r="20" spans="1:9" ht="29.25" customHeight="1">
      <c r="A20" s="157">
        <v>9</v>
      </c>
      <c r="B20" s="233" t="s">
        <v>75</v>
      </c>
      <c r="C20" s="159" t="s">
        <v>10</v>
      </c>
      <c r="D20" s="225">
        <v>1</v>
      </c>
      <c r="E20" s="225">
        <v>10152</v>
      </c>
      <c r="F20" s="159" t="s">
        <v>9</v>
      </c>
      <c r="G20" s="36" t="s">
        <v>206</v>
      </c>
      <c r="I20" s="73" t="s">
        <v>196</v>
      </c>
    </row>
    <row r="21" spans="1:9" ht="31.5">
      <c r="A21" s="157">
        <v>10</v>
      </c>
      <c r="B21" s="158" t="s">
        <v>73</v>
      </c>
      <c r="C21" s="159" t="s">
        <v>72</v>
      </c>
      <c r="D21" s="243">
        <v>2104.6</v>
      </c>
      <c r="E21" s="225">
        <v>131</v>
      </c>
      <c r="F21" s="159" t="s">
        <v>9</v>
      </c>
      <c r="G21" s="157" t="s">
        <v>8</v>
      </c>
      <c r="H21" s="73" t="s">
        <v>175</v>
      </c>
    </row>
    <row r="22" spans="1:9" ht="29.25" customHeight="1">
      <c r="A22" s="157">
        <v>11</v>
      </c>
      <c r="B22" s="163" t="s">
        <v>71</v>
      </c>
      <c r="C22" s="159" t="s">
        <v>10</v>
      </c>
      <c r="D22" s="225">
        <v>1</v>
      </c>
      <c r="E22" s="225">
        <v>3143</v>
      </c>
      <c r="F22" s="159" t="s">
        <v>9</v>
      </c>
      <c r="G22" s="157" t="s">
        <v>8</v>
      </c>
      <c r="H22" s="73" t="s">
        <v>127</v>
      </c>
    </row>
    <row r="23" spans="1:9" ht="31.5">
      <c r="A23" s="157">
        <v>12</v>
      </c>
      <c r="B23" s="158" t="s">
        <v>224</v>
      </c>
      <c r="C23" s="161" t="s">
        <v>10</v>
      </c>
      <c r="D23" s="227">
        <v>3</v>
      </c>
      <c r="E23" s="227">
        <v>71</v>
      </c>
      <c r="F23" s="157" t="s">
        <v>9</v>
      </c>
      <c r="G23" s="157" t="s">
        <v>8</v>
      </c>
      <c r="H23" s="73" t="s">
        <v>220</v>
      </c>
    </row>
    <row r="24" spans="1:9" ht="26.25" customHeight="1">
      <c r="A24" s="157">
        <v>13</v>
      </c>
      <c r="B24" s="158" t="s">
        <v>68</v>
      </c>
      <c r="C24" s="162" t="s">
        <v>22</v>
      </c>
      <c r="D24" s="242">
        <v>1</v>
      </c>
      <c r="E24" s="242">
        <v>4000</v>
      </c>
      <c r="F24" s="161" t="s">
        <v>9</v>
      </c>
      <c r="G24" s="157" t="s">
        <v>8</v>
      </c>
      <c r="H24" s="73" t="s">
        <v>127</v>
      </c>
    </row>
    <row r="25" spans="1:9" ht="26.25" customHeight="1">
      <c r="A25" s="157">
        <v>14</v>
      </c>
      <c r="B25" s="163" t="s">
        <v>66</v>
      </c>
      <c r="C25" s="162" t="s">
        <v>22</v>
      </c>
      <c r="D25" s="225">
        <v>5</v>
      </c>
      <c r="E25" s="225">
        <v>5611</v>
      </c>
      <c r="F25" s="159" t="s">
        <v>9</v>
      </c>
      <c r="G25" s="162" t="s">
        <v>8</v>
      </c>
      <c r="H25" s="73" t="s">
        <v>127</v>
      </c>
    </row>
    <row r="26" spans="1:9" ht="31.5">
      <c r="A26" s="157">
        <v>15</v>
      </c>
      <c r="B26" s="163" t="s">
        <v>113</v>
      </c>
      <c r="C26" s="162" t="s">
        <v>63</v>
      </c>
      <c r="D26" s="225">
        <v>1</v>
      </c>
      <c r="E26" s="225">
        <v>162</v>
      </c>
      <c r="F26" s="159" t="s">
        <v>9</v>
      </c>
      <c r="G26" s="162" t="s">
        <v>16</v>
      </c>
      <c r="H26" s="244" t="s">
        <v>175</v>
      </c>
      <c r="I26" s="244"/>
    </row>
    <row r="27" spans="1:9" s="72" customFormat="1" ht="54.75" customHeight="1">
      <c r="A27" s="157">
        <v>16</v>
      </c>
      <c r="B27" s="158" t="s">
        <v>62</v>
      </c>
      <c r="C27" s="161" t="s">
        <v>38</v>
      </c>
      <c r="D27" s="161">
        <v>200</v>
      </c>
      <c r="E27" s="161">
        <v>34</v>
      </c>
      <c r="F27" s="157" t="s">
        <v>9</v>
      </c>
      <c r="G27" s="157" t="s">
        <v>8</v>
      </c>
      <c r="H27" s="72" t="s">
        <v>171</v>
      </c>
    </row>
    <row r="28" spans="1:9" s="72" customFormat="1" ht="54.75" customHeight="1">
      <c r="A28" s="157">
        <v>17</v>
      </c>
      <c r="B28" s="158" t="s">
        <v>225</v>
      </c>
      <c r="C28" s="161" t="s">
        <v>10</v>
      </c>
      <c r="D28" s="161">
        <v>1</v>
      </c>
      <c r="E28" s="161">
        <v>64</v>
      </c>
      <c r="F28" s="157" t="s">
        <v>9</v>
      </c>
      <c r="G28" s="157" t="s">
        <v>8</v>
      </c>
    </row>
    <row r="29" spans="1:9" s="72" customFormat="1" ht="28.5" customHeight="1">
      <c r="A29" s="157">
        <v>18</v>
      </c>
      <c r="B29" s="158" t="s">
        <v>61</v>
      </c>
      <c r="C29" s="159" t="s">
        <v>60</v>
      </c>
      <c r="D29" s="243">
        <v>121.5</v>
      </c>
      <c r="E29" s="225">
        <v>198</v>
      </c>
      <c r="F29" s="159" t="s">
        <v>9</v>
      </c>
      <c r="G29" s="157" t="s">
        <v>8</v>
      </c>
      <c r="H29" s="72" t="s">
        <v>175</v>
      </c>
    </row>
    <row r="30" spans="1:9" s="72" customFormat="1" ht="36" customHeight="1">
      <c r="A30" s="157">
        <v>19</v>
      </c>
      <c r="B30" s="163" t="s">
        <v>58</v>
      </c>
      <c r="C30" s="162" t="s">
        <v>10</v>
      </c>
      <c r="D30" s="225">
        <v>3</v>
      </c>
      <c r="E30" s="225">
        <v>98</v>
      </c>
      <c r="F30" s="159" t="s">
        <v>9</v>
      </c>
      <c r="G30" s="157" t="s">
        <v>8</v>
      </c>
      <c r="H30" s="245" t="s">
        <v>221</v>
      </c>
    </row>
    <row r="31" spans="1:9" s="72" customFormat="1" ht="39.75" customHeight="1">
      <c r="A31" s="157">
        <v>20</v>
      </c>
      <c r="B31" s="163" t="s">
        <v>119</v>
      </c>
      <c r="C31" s="159" t="s">
        <v>45</v>
      </c>
      <c r="D31" s="225">
        <v>16</v>
      </c>
      <c r="E31" s="221">
        <v>538</v>
      </c>
      <c r="F31" s="159" t="s">
        <v>9</v>
      </c>
      <c r="G31" s="157" t="s">
        <v>8</v>
      </c>
      <c r="H31" s="72" t="s">
        <v>178</v>
      </c>
    </row>
    <row r="32" spans="1:9" s="72" customFormat="1" ht="56.45" customHeight="1">
      <c r="A32" s="157">
        <v>21</v>
      </c>
      <c r="B32" s="163" t="s">
        <v>192</v>
      </c>
      <c r="C32" s="159" t="s">
        <v>45</v>
      </c>
      <c r="D32" s="225">
        <v>10</v>
      </c>
      <c r="E32" s="221">
        <v>448</v>
      </c>
      <c r="F32" s="159" t="s">
        <v>9</v>
      </c>
      <c r="G32" s="157" t="s">
        <v>8</v>
      </c>
      <c r="H32" s="72" t="s">
        <v>178</v>
      </c>
    </row>
    <row r="33" spans="1:9" s="72" customFormat="1" ht="56.45" customHeight="1">
      <c r="A33" s="157">
        <v>22</v>
      </c>
      <c r="B33" s="163" t="s">
        <v>202</v>
      </c>
      <c r="C33" s="159" t="s">
        <v>45</v>
      </c>
      <c r="D33" s="225">
        <v>2</v>
      </c>
      <c r="E33" s="221">
        <v>112</v>
      </c>
      <c r="F33" s="159" t="s">
        <v>9</v>
      </c>
      <c r="G33" s="157" t="s">
        <v>8</v>
      </c>
      <c r="H33" s="72" t="s">
        <v>203</v>
      </c>
    </row>
    <row r="34" spans="1:9" s="72" customFormat="1" ht="56.45" customHeight="1">
      <c r="A34" s="157">
        <v>23</v>
      </c>
      <c r="B34" s="163" t="s">
        <v>204</v>
      </c>
      <c r="C34" s="159" t="s">
        <v>45</v>
      </c>
      <c r="D34" s="225">
        <v>11</v>
      </c>
      <c r="E34" s="221">
        <v>141</v>
      </c>
      <c r="F34" s="159" t="s">
        <v>9</v>
      </c>
      <c r="G34" s="157" t="s">
        <v>8</v>
      </c>
      <c r="H34" s="72" t="s">
        <v>203</v>
      </c>
    </row>
    <row r="35" spans="1:9" s="72" customFormat="1" ht="67.900000000000006" customHeight="1">
      <c r="A35" s="157">
        <v>24</v>
      </c>
      <c r="B35" s="163" t="s">
        <v>205</v>
      </c>
      <c r="C35" s="159" t="s">
        <v>10</v>
      </c>
      <c r="D35" s="225">
        <v>1</v>
      </c>
      <c r="E35" s="221">
        <v>336</v>
      </c>
      <c r="F35" s="159" t="s">
        <v>9</v>
      </c>
      <c r="G35" s="157" t="s">
        <v>8</v>
      </c>
      <c r="H35" s="72" t="s">
        <v>203</v>
      </c>
    </row>
    <row r="36" spans="1:9" s="72" customFormat="1" ht="67.900000000000006" customHeight="1">
      <c r="A36" s="157">
        <v>25</v>
      </c>
      <c r="B36" s="239" t="s">
        <v>218</v>
      </c>
      <c r="C36" s="231" t="s">
        <v>45</v>
      </c>
      <c r="D36" s="231">
        <v>1</v>
      </c>
      <c r="E36" s="231">
        <v>159</v>
      </c>
      <c r="F36" s="231" t="s">
        <v>9</v>
      </c>
      <c r="G36" s="231" t="s">
        <v>8</v>
      </c>
    </row>
    <row r="37" spans="1:9" s="72" customFormat="1" ht="63">
      <c r="A37" s="157">
        <v>26</v>
      </c>
      <c r="B37" s="158" t="s">
        <v>44</v>
      </c>
      <c r="C37" s="159" t="s">
        <v>10</v>
      </c>
      <c r="D37" s="225">
        <v>1</v>
      </c>
      <c r="E37" s="225">
        <v>1262</v>
      </c>
      <c r="F37" s="159" t="s">
        <v>9</v>
      </c>
      <c r="G37" s="157" t="s">
        <v>8</v>
      </c>
      <c r="H37" s="72" t="s">
        <v>178</v>
      </c>
    </row>
    <row r="38" spans="1:9" s="72" customFormat="1" ht="47.25">
      <c r="A38" s="157">
        <v>27</v>
      </c>
      <c r="B38" s="158" t="s">
        <v>42</v>
      </c>
      <c r="C38" s="161" t="s">
        <v>41</v>
      </c>
      <c r="D38" s="234">
        <v>113.371</v>
      </c>
      <c r="E38" s="248">
        <v>521.9</v>
      </c>
      <c r="F38" s="232" t="s">
        <v>9</v>
      </c>
      <c r="G38" s="162" t="s">
        <v>16</v>
      </c>
      <c r="H38" s="251">
        <f>4.6*D38</f>
        <v>521.50659999999993</v>
      </c>
      <c r="I38" s="72">
        <f>D38*4.11*1.12</f>
        <v>521.86938720000001</v>
      </c>
    </row>
    <row r="39" spans="1:9" s="237" customFormat="1" ht="28.5" customHeight="1">
      <c r="A39" s="157">
        <v>28</v>
      </c>
      <c r="B39" s="235" t="s">
        <v>40</v>
      </c>
      <c r="C39" s="159" t="s">
        <v>10</v>
      </c>
      <c r="D39" s="242">
        <v>1</v>
      </c>
      <c r="E39" s="242">
        <v>26</v>
      </c>
      <c r="F39" s="236" t="s">
        <v>9</v>
      </c>
      <c r="G39" s="225" t="s">
        <v>8</v>
      </c>
      <c r="H39" s="237" t="s">
        <v>184</v>
      </c>
    </row>
    <row r="40" spans="1:9" ht="31.5">
      <c r="A40" s="157">
        <v>29</v>
      </c>
      <c r="B40" s="163" t="s">
        <v>39</v>
      </c>
      <c r="C40" s="159" t="s">
        <v>10</v>
      </c>
      <c r="D40" s="225">
        <v>1</v>
      </c>
      <c r="E40" s="225">
        <v>13</v>
      </c>
      <c r="F40" s="159" t="s">
        <v>9</v>
      </c>
      <c r="G40" s="162" t="s">
        <v>8</v>
      </c>
      <c r="H40" s="237" t="s">
        <v>184</v>
      </c>
      <c r="I40" s="237"/>
    </row>
    <row r="41" spans="1:9" ht="33.75" customHeight="1">
      <c r="A41" s="157">
        <v>30</v>
      </c>
      <c r="B41" s="158" t="s">
        <v>116</v>
      </c>
      <c r="C41" s="159" t="s">
        <v>28</v>
      </c>
      <c r="D41" s="225">
        <v>7874</v>
      </c>
      <c r="E41" s="225">
        <v>1065</v>
      </c>
      <c r="F41" s="159" t="s">
        <v>9</v>
      </c>
      <c r="G41" s="157" t="s">
        <v>8</v>
      </c>
      <c r="H41" s="73" t="s">
        <v>222</v>
      </c>
    </row>
    <row r="42" spans="1:9" ht="53.25" customHeight="1">
      <c r="A42" s="157">
        <v>31</v>
      </c>
      <c r="B42" s="158" t="s">
        <v>226</v>
      </c>
      <c r="C42" s="159" t="s">
        <v>10</v>
      </c>
      <c r="D42" s="227">
        <v>1</v>
      </c>
      <c r="E42" s="227">
        <v>324</v>
      </c>
      <c r="F42" s="157" t="s">
        <v>9</v>
      </c>
      <c r="G42" s="162" t="s">
        <v>8</v>
      </c>
      <c r="H42" s="73" t="s">
        <v>198</v>
      </c>
    </row>
    <row r="43" spans="1:9" ht="54.75" customHeight="1">
      <c r="A43" s="157">
        <v>32</v>
      </c>
      <c r="B43" s="158" t="s">
        <v>219</v>
      </c>
      <c r="C43" s="161" t="s">
        <v>10</v>
      </c>
      <c r="D43" s="227">
        <v>1</v>
      </c>
      <c r="E43" s="227">
        <v>623</v>
      </c>
      <c r="F43" s="157" t="s">
        <v>9</v>
      </c>
      <c r="G43" s="162" t="s">
        <v>8</v>
      </c>
      <c r="H43" s="73" t="s">
        <v>175</v>
      </c>
    </row>
    <row r="44" spans="1:9" ht="25.5" customHeight="1">
      <c r="A44" s="157">
        <v>33</v>
      </c>
      <c r="B44" s="160" t="s">
        <v>23</v>
      </c>
      <c r="C44" s="159" t="s">
        <v>22</v>
      </c>
      <c r="D44" s="225">
        <v>1</v>
      </c>
      <c r="E44" s="221">
        <v>445</v>
      </c>
      <c r="F44" s="159" t="s">
        <v>9</v>
      </c>
      <c r="G44" s="157" t="s">
        <v>8</v>
      </c>
      <c r="H44" s="73" t="s">
        <v>21</v>
      </c>
    </row>
    <row r="45" spans="1:9" ht="47.25">
      <c r="A45" s="157">
        <v>34</v>
      </c>
      <c r="B45" s="160" t="s">
        <v>134</v>
      </c>
      <c r="C45" s="159" t="s">
        <v>10</v>
      </c>
      <c r="D45" s="225">
        <v>1</v>
      </c>
      <c r="E45" s="221">
        <v>338</v>
      </c>
      <c r="F45" s="159" t="s">
        <v>9</v>
      </c>
      <c r="G45" s="157" t="s">
        <v>8</v>
      </c>
      <c r="H45" s="73" t="s">
        <v>171</v>
      </c>
    </row>
    <row r="46" spans="1:9" ht="58.9" customHeight="1">
      <c r="A46" s="157">
        <v>35</v>
      </c>
      <c r="B46" s="158" t="s">
        <v>212</v>
      </c>
      <c r="C46" s="157" t="s">
        <v>214</v>
      </c>
      <c r="D46" s="229">
        <v>274</v>
      </c>
      <c r="E46" s="230">
        <v>172</v>
      </c>
      <c r="F46" s="238" t="s">
        <v>9</v>
      </c>
      <c r="G46" s="162" t="s">
        <v>16</v>
      </c>
      <c r="H46" s="73" t="s">
        <v>199</v>
      </c>
    </row>
    <row r="47" spans="1:9" ht="58.9" customHeight="1">
      <c r="A47" s="157">
        <v>36</v>
      </c>
      <c r="B47" s="158" t="s">
        <v>213</v>
      </c>
      <c r="C47" s="157" t="s">
        <v>214</v>
      </c>
      <c r="D47" s="229">
        <v>12</v>
      </c>
      <c r="E47" s="230">
        <v>9</v>
      </c>
      <c r="F47" s="238" t="s">
        <v>9</v>
      </c>
      <c r="G47" s="162" t="s">
        <v>16</v>
      </c>
    </row>
    <row r="48" spans="1:9" ht="31.5">
      <c r="A48" s="157">
        <v>37</v>
      </c>
      <c r="B48" s="158" t="s">
        <v>240</v>
      </c>
      <c r="C48" s="161" t="s">
        <v>10</v>
      </c>
      <c r="D48" s="229">
        <v>1</v>
      </c>
      <c r="E48" s="230">
        <v>1496</v>
      </c>
      <c r="F48" s="238" t="s">
        <v>9</v>
      </c>
      <c r="G48" s="162" t="s">
        <v>8</v>
      </c>
      <c r="H48" s="73" t="s">
        <v>199</v>
      </c>
    </row>
    <row r="49" spans="1:20" ht="30" customHeight="1">
      <c r="A49" s="157">
        <v>38</v>
      </c>
      <c r="B49" s="158" t="s">
        <v>239</v>
      </c>
      <c r="C49" s="161" t="s">
        <v>10</v>
      </c>
      <c r="D49" s="161">
        <v>1</v>
      </c>
      <c r="E49" s="223">
        <v>101</v>
      </c>
      <c r="F49" s="157" t="s">
        <v>9</v>
      </c>
      <c r="G49" s="162" t="s">
        <v>8</v>
      </c>
      <c r="H49" s="73" t="s">
        <v>175</v>
      </c>
    </row>
    <row r="50" spans="1:20" ht="60.75" customHeight="1">
      <c r="A50" s="157">
        <v>39</v>
      </c>
      <c r="B50" s="158" t="s">
        <v>232</v>
      </c>
      <c r="C50" s="161" t="s">
        <v>10</v>
      </c>
      <c r="D50" s="161">
        <v>1</v>
      </c>
      <c r="E50" s="223">
        <v>620</v>
      </c>
      <c r="F50" s="157" t="s">
        <v>9</v>
      </c>
      <c r="G50" s="162" t="s">
        <v>8</v>
      </c>
      <c r="H50" s="73" t="s">
        <v>196</v>
      </c>
    </row>
    <row r="51" spans="1:20" ht="41.25" customHeight="1">
      <c r="A51" s="157">
        <v>40</v>
      </c>
      <c r="B51" s="158" t="s">
        <v>233</v>
      </c>
      <c r="C51" s="161" t="s">
        <v>10</v>
      </c>
      <c r="D51" s="161">
        <v>1</v>
      </c>
      <c r="E51" s="223">
        <v>561</v>
      </c>
      <c r="F51" s="157" t="s">
        <v>9</v>
      </c>
      <c r="G51" s="162" t="s">
        <v>8</v>
      </c>
      <c r="H51" s="73" t="s">
        <v>175</v>
      </c>
    </row>
    <row r="52" spans="1:20" ht="76.5" customHeight="1">
      <c r="A52" s="157">
        <v>41</v>
      </c>
      <c r="B52" s="158" t="s">
        <v>200</v>
      </c>
      <c r="C52" s="161" t="s">
        <v>10</v>
      </c>
      <c r="D52" s="161">
        <v>1</v>
      </c>
      <c r="E52" s="223">
        <v>1700</v>
      </c>
      <c r="F52" s="157" t="s">
        <v>9</v>
      </c>
      <c r="G52" s="162" t="s">
        <v>8</v>
      </c>
      <c r="H52" s="73" t="s">
        <v>173</v>
      </c>
    </row>
    <row r="53" spans="1:20" ht="15.75">
      <c r="A53" s="157">
        <v>42</v>
      </c>
      <c r="B53" s="158" t="s">
        <v>242</v>
      </c>
      <c r="C53" s="161" t="s">
        <v>10</v>
      </c>
      <c r="D53" s="161">
        <v>1</v>
      </c>
      <c r="E53" s="223">
        <v>51</v>
      </c>
      <c r="F53" s="157" t="s">
        <v>9</v>
      </c>
      <c r="G53" s="162" t="s">
        <v>8</v>
      </c>
      <c r="H53" s="73" t="s">
        <v>127</v>
      </c>
    </row>
    <row r="54" spans="1:20" ht="31.5">
      <c r="A54" s="157">
        <v>43</v>
      </c>
      <c r="B54" s="158" t="s">
        <v>227</v>
      </c>
      <c r="C54" s="161" t="s">
        <v>10</v>
      </c>
      <c r="D54" s="161">
        <v>1</v>
      </c>
      <c r="E54" s="223">
        <v>67</v>
      </c>
      <c r="F54" s="157" t="s">
        <v>9</v>
      </c>
      <c r="G54" s="162" t="s">
        <v>8</v>
      </c>
      <c r="H54" s="81" t="s">
        <v>127</v>
      </c>
      <c r="I54" s="81"/>
      <c r="J54" s="165"/>
      <c r="K54" s="166"/>
      <c r="L54" s="79"/>
      <c r="M54" s="78"/>
    </row>
    <row r="55" spans="1:20" ht="31.5">
      <c r="A55" s="157">
        <v>44</v>
      </c>
      <c r="B55" s="158" t="s">
        <v>228</v>
      </c>
      <c r="C55" s="161" t="s">
        <v>10</v>
      </c>
      <c r="D55" s="161">
        <v>1</v>
      </c>
      <c r="E55" s="223">
        <v>41</v>
      </c>
      <c r="F55" s="157" t="s">
        <v>9</v>
      </c>
      <c r="G55" s="162" t="s">
        <v>8</v>
      </c>
      <c r="H55" s="81" t="s">
        <v>175</v>
      </c>
      <c r="I55" s="81"/>
      <c r="J55" s="165"/>
      <c r="K55" s="166"/>
      <c r="L55" s="79"/>
      <c r="M55" s="78"/>
    </row>
    <row r="56" spans="1:20" ht="31.5">
      <c r="A56" s="157">
        <v>45</v>
      </c>
      <c r="B56" s="158" t="s">
        <v>236</v>
      </c>
      <c r="C56" s="161" t="s">
        <v>235</v>
      </c>
      <c r="D56" s="161">
        <v>1</v>
      </c>
      <c r="E56" s="223">
        <v>82</v>
      </c>
      <c r="F56" s="157" t="s">
        <v>9</v>
      </c>
      <c r="G56" s="162" t="s">
        <v>8</v>
      </c>
      <c r="H56" s="81" t="s">
        <v>175</v>
      </c>
      <c r="I56" s="224"/>
      <c r="J56" s="80"/>
      <c r="K56" s="81"/>
      <c r="L56" s="81"/>
      <c r="M56" s="168"/>
      <c r="N56" s="79"/>
      <c r="O56" s="78"/>
      <c r="P56" s="81"/>
      <c r="Q56" s="165"/>
      <c r="R56" s="166"/>
      <c r="S56" s="79"/>
      <c r="T56" s="78"/>
    </row>
    <row r="57" spans="1:20" ht="15.75">
      <c r="A57" s="157">
        <v>46</v>
      </c>
      <c r="B57" s="158" t="s">
        <v>229</v>
      </c>
      <c r="C57" s="161" t="s">
        <v>10</v>
      </c>
      <c r="D57" s="161">
        <v>1</v>
      </c>
      <c r="E57" s="223">
        <v>23</v>
      </c>
      <c r="F57" s="157" t="s">
        <v>9</v>
      </c>
      <c r="G57" s="162" t="s">
        <v>8</v>
      </c>
      <c r="H57" s="81"/>
      <c r="I57" s="224"/>
      <c r="J57" s="80"/>
      <c r="K57" s="81"/>
      <c r="L57" s="81"/>
      <c r="M57" s="168"/>
      <c r="N57" s="79"/>
      <c r="O57" s="78"/>
      <c r="P57" s="81"/>
      <c r="Q57" s="165"/>
      <c r="R57" s="166"/>
      <c r="S57" s="79"/>
      <c r="T57" s="78"/>
    </row>
    <row r="58" spans="1:20" ht="31.5">
      <c r="A58" s="157">
        <v>47</v>
      </c>
      <c r="B58" s="158" t="s">
        <v>193</v>
      </c>
      <c r="C58" s="161" t="s">
        <v>10</v>
      </c>
      <c r="D58" s="161">
        <v>1</v>
      </c>
      <c r="E58" s="223">
        <v>160</v>
      </c>
      <c r="F58" s="157" t="s">
        <v>9</v>
      </c>
      <c r="G58" s="162" t="s">
        <v>8</v>
      </c>
      <c r="H58" s="73" t="s">
        <v>215</v>
      </c>
      <c r="I58" s="224"/>
      <c r="J58" s="80"/>
      <c r="K58" s="81"/>
      <c r="L58" s="81"/>
      <c r="M58" s="168"/>
      <c r="N58" s="79"/>
      <c r="O58" s="78"/>
      <c r="P58" s="81"/>
      <c r="Q58" s="165"/>
      <c r="R58" s="166"/>
      <c r="S58" s="79"/>
      <c r="T58" s="78"/>
    </row>
    <row r="59" spans="1:20" ht="31.5">
      <c r="A59" s="157">
        <v>48</v>
      </c>
      <c r="B59" s="158" t="s">
        <v>194</v>
      </c>
      <c r="C59" s="161" t="s">
        <v>10</v>
      </c>
      <c r="D59" s="161">
        <v>1</v>
      </c>
      <c r="E59" s="168">
        <v>227</v>
      </c>
      <c r="F59" s="157" t="s">
        <v>9</v>
      </c>
      <c r="G59" s="162" t="s">
        <v>8</v>
      </c>
      <c r="I59" s="81"/>
      <c r="J59" s="165"/>
      <c r="K59" s="166"/>
      <c r="L59" s="79"/>
      <c r="M59" s="78"/>
    </row>
    <row r="60" spans="1:20" ht="63">
      <c r="A60" s="157">
        <v>49</v>
      </c>
      <c r="B60" s="160" t="s">
        <v>201</v>
      </c>
      <c r="C60" s="161" t="s">
        <v>10</v>
      </c>
      <c r="D60" s="161">
        <v>1</v>
      </c>
      <c r="E60" s="161">
        <v>486</v>
      </c>
      <c r="F60" s="157" t="s">
        <v>9</v>
      </c>
      <c r="G60" s="157" t="s">
        <v>8</v>
      </c>
      <c r="H60" s="73" t="s">
        <v>186</v>
      </c>
    </row>
    <row r="61" spans="1:20" ht="37.15" customHeight="1">
      <c r="A61" s="157">
        <v>50</v>
      </c>
      <c r="B61" s="158" t="s">
        <v>208</v>
      </c>
      <c r="C61" s="161" t="s">
        <v>10</v>
      </c>
      <c r="D61" s="161">
        <v>1</v>
      </c>
      <c r="E61" s="223">
        <v>194</v>
      </c>
      <c r="F61" s="157" t="s">
        <v>9</v>
      </c>
      <c r="G61" s="157" t="s">
        <v>8</v>
      </c>
    </row>
    <row r="62" spans="1:20" ht="47.25">
      <c r="A62" s="157">
        <v>51</v>
      </c>
      <c r="B62" s="239" t="s">
        <v>207</v>
      </c>
      <c r="C62" s="231" t="s">
        <v>10</v>
      </c>
      <c r="D62" s="229">
        <v>1</v>
      </c>
      <c r="E62" s="230">
        <v>39</v>
      </c>
      <c r="F62" s="231" t="s">
        <v>9</v>
      </c>
      <c r="G62" s="240" t="s">
        <v>8</v>
      </c>
    </row>
    <row r="63" spans="1:20" ht="37.15" customHeight="1">
      <c r="A63" s="157">
        <v>52</v>
      </c>
      <c r="B63" s="158" t="s">
        <v>237</v>
      </c>
      <c r="C63" s="161" t="s">
        <v>235</v>
      </c>
      <c r="D63" s="161">
        <v>1</v>
      </c>
      <c r="E63" s="223">
        <v>1171</v>
      </c>
      <c r="F63" s="157" t="s">
        <v>9</v>
      </c>
      <c r="G63" s="162" t="s">
        <v>8</v>
      </c>
    </row>
    <row r="64" spans="1:20" ht="37.15" customHeight="1">
      <c r="A64" s="157">
        <v>53</v>
      </c>
      <c r="B64" s="158" t="s">
        <v>230</v>
      </c>
      <c r="C64" s="161" t="s">
        <v>10</v>
      </c>
      <c r="D64" s="161">
        <v>1</v>
      </c>
      <c r="E64" s="223">
        <v>23</v>
      </c>
      <c r="F64" s="157" t="s">
        <v>9</v>
      </c>
      <c r="G64" s="162" t="s">
        <v>8</v>
      </c>
    </row>
    <row r="65" spans="1:9" ht="37.15" customHeight="1">
      <c r="A65" s="157">
        <v>54</v>
      </c>
      <c r="B65" s="158" t="s">
        <v>209</v>
      </c>
      <c r="C65" s="161" t="s">
        <v>10</v>
      </c>
      <c r="D65" s="223">
        <v>1</v>
      </c>
      <c r="E65" s="223">
        <v>571</v>
      </c>
      <c r="F65" s="157" t="s">
        <v>9</v>
      </c>
      <c r="G65" s="162" t="s">
        <v>8</v>
      </c>
    </row>
    <row r="66" spans="1:9" ht="37.15" customHeight="1">
      <c r="A66" s="157">
        <v>55</v>
      </c>
      <c r="B66" s="158" t="s">
        <v>231</v>
      </c>
      <c r="C66" s="161" t="s">
        <v>235</v>
      </c>
      <c r="D66" s="161">
        <v>2</v>
      </c>
      <c r="E66" s="223">
        <v>8</v>
      </c>
      <c r="F66" s="157" t="s">
        <v>9</v>
      </c>
      <c r="G66" s="162" t="s">
        <v>8</v>
      </c>
    </row>
    <row r="67" spans="1:9" ht="37.15" customHeight="1">
      <c r="A67" s="157">
        <v>56</v>
      </c>
      <c r="B67" s="158" t="s">
        <v>210</v>
      </c>
      <c r="C67" s="161" t="s">
        <v>235</v>
      </c>
      <c r="D67" s="161">
        <v>2</v>
      </c>
      <c r="E67" s="223">
        <v>16</v>
      </c>
      <c r="F67" s="157" t="s">
        <v>9</v>
      </c>
      <c r="G67" s="162" t="s">
        <v>8</v>
      </c>
    </row>
    <row r="68" spans="1:9" ht="37.15" customHeight="1">
      <c r="A68" s="157">
        <v>57</v>
      </c>
      <c r="B68" s="158" t="s">
        <v>211</v>
      </c>
      <c r="C68" s="161" t="s">
        <v>235</v>
      </c>
      <c r="D68" s="161">
        <v>2</v>
      </c>
      <c r="E68" s="223">
        <v>8</v>
      </c>
      <c r="F68" s="157" t="s">
        <v>9</v>
      </c>
      <c r="G68" s="162" t="s">
        <v>8</v>
      </c>
    </row>
    <row r="69" spans="1:9" ht="48" customHeight="1">
      <c r="A69" s="159">
        <v>58</v>
      </c>
      <c r="B69" s="250" t="s">
        <v>241</v>
      </c>
      <c r="C69" s="161" t="s">
        <v>10</v>
      </c>
      <c r="D69" s="161">
        <v>1</v>
      </c>
      <c r="E69" s="223">
        <v>120</v>
      </c>
      <c r="F69" s="157" t="s">
        <v>9</v>
      </c>
      <c r="G69" s="162" t="s">
        <v>8</v>
      </c>
    </row>
    <row r="70" spans="1:9" ht="37.15" customHeight="1">
      <c r="A70" s="224"/>
      <c r="B70" s="246"/>
      <c r="C70" s="81"/>
      <c r="D70" s="81"/>
      <c r="E70" s="168"/>
      <c r="F70" s="79"/>
      <c r="G70" s="78"/>
    </row>
    <row r="71" spans="1:9" ht="39" customHeight="1">
      <c r="A71" s="275" t="s">
        <v>243</v>
      </c>
      <c r="B71" s="275"/>
      <c r="C71" s="275"/>
      <c r="D71" s="275"/>
      <c r="E71" s="254"/>
      <c r="F71" s="255"/>
      <c r="G71" s="256" t="s">
        <v>197</v>
      </c>
    </row>
    <row r="72" spans="1:9" ht="20.25">
      <c r="A72" s="257"/>
      <c r="B72" s="258"/>
      <c r="C72" s="259"/>
      <c r="D72" s="254"/>
      <c r="E72" s="255"/>
      <c r="F72" s="260"/>
      <c r="G72" s="256"/>
    </row>
    <row r="73" spans="1:9" ht="15.75">
      <c r="A73" s="261" t="s">
        <v>4</v>
      </c>
      <c r="B73" s="262"/>
      <c r="C73" s="174"/>
      <c r="D73" s="170"/>
      <c r="E73" s="171"/>
      <c r="F73" s="15"/>
      <c r="G73" s="83"/>
    </row>
    <row r="74" spans="1:9" ht="15.75">
      <c r="A74" s="261" t="s">
        <v>150</v>
      </c>
      <c r="B74" s="262"/>
      <c r="C74" s="174"/>
      <c r="D74" s="170"/>
      <c r="E74" s="171"/>
      <c r="F74" s="15"/>
      <c r="G74" s="83"/>
    </row>
    <row r="75" spans="1:9" ht="15.75">
      <c r="A75" s="261" t="s">
        <v>2</v>
      </c>
      <c r="B75" s="262"/>
      <c r="C75" s="174"/>
      <c r="D75" s="170"/>
      <c r="E75" s="171"/>
      <c r="F75" s="15"/>
      <c r="G75" s="83"/>
    </row>
    <row r="76" spans="1:9" s="84" customFormat="1" ht="15.75" customHeight="1">
      <c r="A76" s="261" t="s">
        <v>217</v>
      </c>
      <c r="B76" s="262"/>
      <c r="C76" s="174"/>
      <c r="D76" s="170"/>
      <c r="E76" s="170"/>
      <c r="F76" s="170"/>
      <c r="G76" s="171"/>
      <c r="H76" s="15"/>
      <c r="I76" s="83"/>
    </row>
    <row r="77" spans="1:9" ht="15.75">
      <c r="A77" s="172"/>
      <c r="B77" s="173"/>
      <c r="C77" s="174"/>
      <c r="D77" s="170"/>
      <c r="E77" s="171"/>
      <c r="F77" s="15"/>
      <c r="G77" s="83"/>
    </row>
    <row r="78" spans="1:9" ht="15.75">
      <c r="A78" s="175" t="s">
        <v>216</v>
      </c>
      <c r="B78" s="263"/>
      <c r="C78" s="177"/>
      <c r="D78" s="177"/>
      <c r="E78" s="177"/>
      <c r="F78" s="177"/>
      <c r="G78" s="84"/>
    </row>
    <row r="79" spans="1:9" ht="15.75">
      <c r="A79" s="175" t="s">
        <v>0</v>
      </c>
      <c r="B79" s="263"/>
      <c r="C79" s="177"/>
      <c r="D79" s="177"/>
      <c r="E79" s="177"/>
      <c r="F79" s="177"/>
      <c r="G79" s="84"/>
    </row>
    <row r="80" spans="1:9">
      <c r="B80" s="179"/>
      <c r="G80" s="72"/>
    </row>
    <row r="81" spans="2:7">
      <c r="B81" s="179"/>
      <c r="G81" s="72"/>
    </row>
    <row r="82" spans="2:7">
      <c r="B82" s="179"/>
      <c r="G82" s="72"/>
    </row>
    <row r="83" spans="2:7">
      <c r="B83" s="179"/>
      <c r="G83" s="72"/>
    </row>
    <row r="84" spans="2:7">
      <c r="B84" s="179"/>
      <c r="G84" s="72"/>
    </row>
    <row r="85" spans="2:7">
      <c r="B85" s="179"/>
      <c r="G85" s="72"/>
    </row>
    <row r="86" spans="2:7">
      <c r="B86" s="179"/>
      <c r="G86" s="72"/>
    </row>
    <row r="87" spans="2:7">
      <c r="B87" s="179"/>
      <c r="G87" s="72"/>
    </row>
    <row r="88" spans="2:7">
      <c r="B88" s="179"/>
      <c r="G88" s="72"/>
    </row>
    <row r="89" spans="2:7">
      <c r="B89" s="179"/>
      <c r="G89" s="72"/>
    </row>
    <row r="90" spans="2:7">
      <c r="B90" s="179"/>
      <c r="G90" s="72"/>
    </row>
    <row r="91" spans="2:7">
      <c r="B91" s="179"/>
      <c r="G91" s="72"/>
    </row>
    <row r="92" spans="2:7">
      <c r="B92" s="179"/>
      <c r="G92" s="72"/>
    </row>
    <row r="93" spans="2:7">
      <c r="B93" s="179"/>
      <c r="G93" s="72"/>
    </row>
    <row r="94" spans="2:7">
      <c r="B94" s="179"/>
      <c r="G94" s="72"/>
    </row>
    <row r="95" spans="2:7">
      <c r="B95" s="179"/>
      <c r="G95" s="72"/>
    </row>
    <row r="96" spans="2:7">
      <c r="B96" s="179"/>
      <c r="G96" s="72"/>
    </row>
    <row r="97" spans="2:7">
      <c r="B97" s="179"/>
      <c r="G97" s="72"/>
    </row>
    <row r="98" spans="2:7">
      <c r="B98" s="179"/>
      <c r="G98" s="72"/>
    </row>
    <row r="99" spans="2:7">
      <c r="B99" s="179"/>
      <c r="G99" s="72"/>
    </row>
    <row r="100" spans="2:7">
      <c r="B100" s="179"/>
      <c r="G100" s="72"/>
    </row>
    <row r="101" spans="2:7">
      <c r="B101" s="179"/>
      <c r="G101" s="72"/>
    </row>
    <row r="102" spans="2:7">
      <c r="B102" s="179"/>
      <c r="G102" s="72"/>
    </row>
    <row r="103" spans="2:7">
      <c r="B103" s="179"/>
      <c r="G103" s="72"/>
    </row>
    <row r="104" spans="2:7">
      <c r="B104" s="179"/>
      <c r="G104" s="72"/>
    </row>
    <row r="105" spans="2:7">
      <c r="B105" s="179"/>
      <c r="G105" s="72"/>
    </row>
    <row r="106" spans="2:7">
      <c r="B106" s="179"/>
      <c r="G106" s="72"/>
    </row>
    <row r="107" spans="2:7">
      <c r="B107" s="179"/>
      <c r="G107" s="72"/>
    </row>
    <row r="108" spans="2:7">
      <c r="B108" s="179"/>
      <c r="G108" s="72"/>
    </row>
    <row r="109" spans="2:7">
      <c r="B109" s="179"/>
      <c r="G109" s="72"/>
    </row>
    <row r="110" spans="2:7">
      <c r="B110" s="179"/>
      <c r="G110" s="72"/>
    </row>
    <row r="111" spans="2:7">
      <c r="B111" s="179"/>
      <c r="G111" s="72"/>
    </row>
    <row r="112" spans="2:7">
      <c r="B112" s="179"/>
      <c r="G112" s="72"/>
    </row>
    <row r="113" spans="2:7">
      <c r="B113" s="179"/>
      <c r="G113" s="72"/>
    </row>
    <row r="114" spans="2:7">
      <c r="B114" s="179"/>
      <c r="G114" s="72"/>
    </row>
    <row r="115" spans="2:7">
      <c r="B115" s="179"/>
      <c r="G115" s="72"/>
    </row>
    <row r="116" spans="2:7">
      <c r="B116" s="179"/>
      <c r="G116" s="72"/>
    </row>
    <row r="117" spans="2:7">
      <c r="B117" s="179"/>
      <c r="G117" s="72"/>
    </row>
    <row r="118" spans="2:7">
      <c r="B118" s="179"/>
      <c r="G118" s="72"/>
    </row>
    <row r="119" spans="2:7">
      <c r="B119" s="179"/>
      <c r="G119" s="72"/>
    </row>
    <row r="120" spans="2:7">
      <c r="B120" s="179"/>
      <c r="G120" s="72"/>
    </row>
    <row r="121" spans="2:7">
      <c r="B121" s="179"/>
      <c r="G121" s="72"/>
    </row>
    <row r="122" spans="2:7">
      <c r="B122" s="179"/>
      <c r="G122" s="72"/>
    </row>
    <row r="123" spans="2:7">
      <c r="B123" s="179"/>
      <c r="G123" s="72"/>
    </row>
    <row r="124" spans="2:7">
      <c r="B124" s="179"/>
      <c r="G124" s="72"/>
    </row>
    <row r="125" spans="2:7">
      <c r="B125" s="179"/>
      <c r="G125" s="72"/>
    </row>
    <row r="126" spans="2:7">
      <c r="B126" s="179"/>
      <c r="G126" s="72"/>
    </row>
    <row r="127" spans="2:7">
      <c r="B127" s="179"/>
      <c r="G127" s="72"/>
    </row>
    <row r="128" spans="2:7">
      <c r="B128" s="179"/>
      <c r="G128" s="72"/>
    </row>
    <row r="129" spans="2:7">
      <c r="B129" s="179"/>
      <c r="G129" s="72"/>
    </row>
    <row r="130" spans="2:7">
      <c r="B130" s="179"/>
      <c r="G130" s="72"/>
    </row>
    <row r="131" spans="2:7">
      <c r="B131" s="179"/>
      <c r="G131" s="72"/>
    </row>
    <row r="132" spans="2:7">
      <c r="B132" s="179"/>
      <c r="G132" s="72"/>
    </row>
    <row r="133" spans="2:7">
      <c r="B133" s="179"/>
      <c r="G133" s="72"/>
    </row>
    <row r="134" spans="2:7">
      <c r="B134" s="179"/>
      <c r="G134" s="72"/>
    </row>
    <row r="135" spans="2:7">
      <c r="B135" s="179"/>
      <c r="G135" s="72"/>
    </row>
    <row r="136" spans="2:7">
      <c r="B136" s="179"/>
      <c r="G136" s="72"/>
    </row>
    <row r="137" spans="2:7">
      <c r="B137" s="179"/>
      <c r="G137" s="72"/>
    </row>
    <row r="138" spans="2:7">
      <c r="B138" s="179"/>
      <c r="G138" s="72"/>
    </row>
    <row r="139" spans="2:7">
      <c r="B139" s="179"/>
      <c r="G139" s="72"/>
    </row>
    <row r="140" spans="2:7">
      <c r="B140" s="179"/>
      <c r="G140" s="72"/>
    </row>
    <row r="141" spans="2:7">
      <c r="B141" s="179"/>
      <c r="G141" s="72"/>
    </row>
    <row r="142" spans="2:7">
      <c r="B142" s="179"/>
      <c r="G142" s="72"/>
    </row>
    <row r="143" spans="2:7">
      <c r="B143" s="179"/>
      <c r="G143" s="72"/>
    </row>
    <row r="144" spans="2:7">
      <c r="B144" s="179"/>
      <c r="G144" s="72"/>
    </row>
    <row r="145" spans="2:7">
      <c r="B145" s="179"/>
      <c r="G145" s="72"/>
    </row>
    <row r="146" spans="2:7">
      <c r="B146" s="179"/>
      <c r="G146" s="72"/>
    </row>
    <row r="147" spans="2:7">
      <c r="B147" s="179"/>
      <c r="G147" s="72"/>
    </row>
    <row r="148" spans="2:7">
      <c r="B148" s="179"/>
      <c r="G148" s="72"/>
    </row>
    <row r="149" spans="2:7">
      <c r="B149" s="179"/>
      <c r="G149" s="72"/>
    </row>
    <row r="150" spans="2:7">
      <c r="B150" s="179"/>
      <c r="G150" s="72"/>
    </row>
    <row r="151" spans="2:7">
      <c r="B151" s="179"/>
      <c r="G151" s="72"/>
    </row>
    <row r="152" spans="2:7">
      <c r="B152" s="179"/>
      <c r="G152" s="72"/>
    </row>
    <row r="153" spans="2:7">
      <c r="B153" s="179"/>
      <c r="G153" s="72"/>
    </row>
    <row r="154" spans="2:7">
      <c r="B154" s="179"/>
      <c r="G154" s="72"/>
    </row>
    <row r="155" spans="2:7">
      <c r="B155" s="179"/>
      <c r="G155" s="72"/>
    </row>
    <row r="156" spans="2:7">
      <c r="B156" s="179"/>
      <c r="G156" s="72"/>
    </row>
    <row r="157" spans="2:7">
      <c r="B157" s="179"/>
      <c r="G157" s="72"/>
    </row>
    <row r="158" spans="2:7">
      <c r="B158" s="179"/>
      <c r="G158" s="72"/>
    </row>
    <row r="159" spans="2:7">
      <c r="B159" s="179"/>
      <c r="G159" s="72"/>
    </row>
    <row r="160" spans="2:7">
      <c r="B160" s="179"/>
      <c r="G160" s="72"/>
    </row>
    <row r="161" spans="2:7">
      <c r="B161" s="179"/>
      <c r="G161" s="72"/>
    </row>
    <row r="162" spans="2:7">
      <c r="B162" s="179"/>
      <c r="G162" s="72"/>
    </row>
    <row r="163" spans="2:7">
      <c r="B163" s="179"/>
      <c r="G163" s="72"/>
    </row>
    <row r="164" spans="2:7">
      <c r="B164" s="179"/>
      <c r="G164" s="72"/>
    </row>
    <row r="165" spans="2:7">
      <c r="B165" s="179"/>
      <c r="G165" s="72"/>
    </row>
    <row r="166" spans="2:7">
      <c r="B166" s="179"/>
      <c r="G166" s="72"/>
    </row>
    <row r="167" spans="2:7">
      <c r="B167" s="179"/>
      <c r="G167" s="72"/>
    </row>
    <row r="168" spans="2:7">
      <c r="B168" s="179"/>
      <c r="G168" s="72"/>
    </row>
    <row r="169" spans="2:7">
      <c r="B169" s="179"/>
      <c r="G169" s="72"/>
    </row>
    <row r="170" spans="2:7">
      <c r="B170" s="179"/>
      <c r="G170" s="72"/>
    </row>
    <row r="171" spans="2:7">
      <c r="B171" s="179"/>
      <c r="G171" s="72"/>
    </row>
    <row r="172" spans="2:7">
      <c r="B172" s="179"/>
      <c r="G172" s="72"/>
    </row>
    <row r="173" spans="2:7">
      <c r="B173" s="179"/>
      <c r="G173" s="72"/>
    </row>
    <row r="174" spans="2:7">
      <c r="B174" s="179"/>
      <c r="G174" s="72"/>
    </row>
    <row r="175" spans="2:7">
      <c r="B175" s="179"/>
      <c r="G175" s="72"/>
    </row>
    <row r="176" spans="2:7">
      <c r="B176" s="179"/>
      <c r="G176" s="72"/>
    </row>
    <row r="177" spans="2:7">
      <c r="B177" s="179"/>
      <c r="G177" s="72"/>
    </row>
    <row r="178" spans="2:7">
      <c r="B178" s="179"/>
      <c r="G178" s="72"/>
    </row>
    <row r="179" spans="2:7">
      <c r="B179" s="179"/>
      <c r="G179" s="72"/>
    </row>
    <row r="180" spans="2:7">
      <c r="B180" s="179"/>
      <c r="G180" s="72"/>
    </row>
    <row r="181" spans="2:7">
      <c r="B181" s="179"/>
      <c r="G181" s="72"/>
    </row>
    <row r="182" spans="2:7">
      <c r="B182" s="179"/>
      <c r="G182" s="72"/>
    </row>
    <row r="183" spans="2:7">
      <c r="B183" s="179"/>
      <c r="G183" s="72"/>
    </row>
    <row r="184" spans="2:7">
      <c r="B184" s="179"/>
      <c r="G184" s="72"/>
    </row>
    <row r="185" spans="2:7">
      <c r="B185" s="179"/>
      <c r="G185" s="72"/>
    </row>
    <row r="186" spans="2:7">
      <c r="B186" s="179"/>
      <c r="G186" s="72"/>
    </row>
    <row r="187" spans="2:7">
      <c r="B187" s="179"/>
      <c r="G187" s="72"/>
    </row>
    <row r="188" spans="2:7">
      <c r="B188" s="179"/>
      <c r="G188" s="72"/>
    </row>
    <row r="189" spans="2:7">
      <c r="B189" s="179"/>
      <c r="G189" s="72"/>
    </row>
    <row r="190" spans="2:7">
      <c r="B190" s="179"/>
      <c r="G190" s="72"/>
    </row>
    <row r="191" spans="2:7">
      <c r="B191" s="179"/>
      <c r="G191" s="72"/>
    </row>
    <row r="192" spans="2:7">
      <c r="B192" s="179"/>
      <c r="G192" s="72"/>
    </row>
    <row r="193" spans="2:7">
      <c r="B193" s="179"/>
      <c r="G193" s="72"/>
    </row>
    <row r="194" spans="2:7">
      <c r="B194" s="179"/>
      <c r="G194" s="72"/>
    </row>
    <row r="195" spans="2:7">
      <c r="B195" s="179"/>
      <c r="G195" s="72"/>
    </row>
    <row r="196" spans="2:7">
      <c r="B196" s="179"/>
      <c r="G196" s="72"/>
    </row>
    <row r="197" spans="2:7">
      <c r="B197" s="179"/>
      <c r="G197" s="72"/>
    </row>
    <row r="198" spans="2:7">
      <c r="B198" s="179"/>
      <c r="G198" s="72"/>
    </row>
    <row r="199" spans="2:7">
      <c r="B199" s="179"/>
      <c r="G199" s="72"/>
    </row>
    <row r="200" spans="2:7">
      <c r="B200" s="179"/>
      <c r="G200" s="72"/>
    </row>
    <row r="201" spans="2:7">
      <c r="B201" s="179"/>
      <c r="G201" s="72"/>
    </row>
    <row r="202" spans="2:7">
      <c r="B202" s="179"/>
      <c r="G202" s="72"/>
    </row>
    <row r="203" spans="2:7">
      <c r="B203" s="179"/>
      <c r="G203" s="72"/>
    </row>
    <row r="204" spans="2:7">
      <c r="B204" s="179"/>
      <c r="G204" s="72"/>
    </row>
    <row r="205" spans="2:7">
      <c r="B205" s="179"/>
      <c r="G205" s="72"/>
    </row>
    <row r="206" spans="2:7">
      <c r="B206" s="179"/>
      <c r="G206" s="72"/>
    </row>
    <row r="207" spans="2:7">
      <c r="B207" s="179"/>
      <c r="G207" s="72"/>
    </row>
    <row r="208" spans="2:7">
      <c r="B208" s="179"/>
      <c r="G208" s="72"/>
    </row>
    <row r="209" spans="2:7">
      <c r="B209" s="179"/>
      <c r="G209" s="72"/>
    </row>
    <row r="210" spans="2:7">
      <c r="B210" s="179"/>
      <c r="G210" s="72"/>
    </row>
    <row r="211" spans="2:7">
      <c r="B211" s="179"/>
      <c r="G211" s="72"/>
    </row>
    <row r="212" spans="2:7">
      <c r="B212" s="179"/>
      <c r="G212" s="72"/>
    </row>
    <row r="213" spans="2:7">
      <c r="B213" s="179"/>
      <c r="G213" s="72"/>
    </row>
    <row r="214" spans="2:7">
      <c r="B214" s="179"/>
      <c r="G214" s="72"/>
    </row>
    <row r="215" spans="2:7">
      <c r="B215" s="179"/>
      <c r="G215" s="72"/>
    </row>
    <row r="216" spans="2:7">
      <c r="B216" s="179"/>
      <c r="G216" s="72"/>
    </row>
    <row r="217" spans="2:7">
      <c r="B217" s="179"/>
      <c r="G217" s="72"/>
    </row>
    <row r="218" spans="2:7">
      <c r="B218" s="179"/>
      <c r="G218" s="72"/>
    </row>
    <row r="219" spans="2:7">
      <c r="B219" s="179"/>
      <c r="G219" s="72"/>
    </row>
    <row r="220" spans="2:7">
      <c r="B220" s="179"/>
      <c r="G220" s="72"/>
    </row>
    <row r="221" spans="2:7">
      <c r="B221" s="179"/>
      <c r="G221" s="72"/>
    </row>
    <row r="222" spans="2:7">
      <c r="B222" s="179"/>
      <c r="G222" s="72"/>
    </row>
  </sheetData>
  <mergeCells count="8">
    <mergeCell ref="A71:D71"/>
    <mergeCell ref="A1:G1"/>
    <mergeCell ref="A6:B6"/>
    <mergeCell ref="F5:G5"/>
    <mergeCell ref="A7:G7"/>
    <mergeCell ref="A8:G8"/>
    <mergeCell ref="A9:G9"/>
    <mergeCell ref="F3:G3"/>
  </mergeCells>
  <phoneticPr fontId="0" type="noConversion"/>
  <pageMargins left="0.70866141732283472" right="0.22" top="0.53" bottom="0.5" header="0.22" footer="0.31496062992125984"/>
  <pageSetup paperSize="9" scale="5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услуги </vt:lpstr>
      <vt:lpstr>услуги</vt:lpstr>
      <vt:lpstr>СВОД</vt:lpstr>
      <vt:lpstr>СВОД!Заголовки_для_печати</vt:lpstr>
      <vt:lpstr>СВОД!Область_печати</vt:lpstr>
      <vt:lpstr>'услуги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Кукса Елена Александровна</dc:creator>
  <cp:lastModifiedBy>Сивкова Елена Николаевна</cp:lastModifiedBy>
  <cp:lastPrinted>2019-11-22T05:21:27Z</cp:lastPrinted>
  <dcterms:created xsi:type="dcterms:W3CDTF">2016-11-21T02:38:34Z</dcterms:created>
  <dcterms:modified xsi:type="dcterms:W3CDTF">2019-11-22T05:24:28Z</dcterms:modified>
</cp:coreProperties>
</file>