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ус" sheetId="1" r:id="rId1"/>
    <sheet name="каз" sheetId="4" r:id="rId2"/>
  </sheets>
  <definedNames>
    <definedName name="sub1001579239" localSheetId="0">рус!#REF!</definedName>
    <definedName name="_xlnm.Print_Area" localSheetId="1">каз!$A$1:$Z$25</definedName>
    <definedName name="_xlnm.Print_Area" localSheetId="0">рус!$A$1:$Z$25</definedName>
  </definedNames>
  <calcPr calcId="152511"/>
</workbook>
</file>

<file path=xl/calcChain.xml><?xml version="1.0" encoding="utf-8"?>
<calcChain xmlns="http://schemas.openxmlformats.org/spreadsheetml/2006/main">
  <c r="K20" i="4" l="1"/>
  <c r="K19" i="4"/>
  <c r="J18" i="4"/>
  <c r="I18" i="4"/>
  <c r="I17" i="4" s="1"/>
  <c r="K16" i="4"/>
  <c r="K15" i="4"/>
  <c r="K14" i="4"/>
  <c r="K13" i="4"/>
  <c r="K12" i="4"/>
  <c r="J11" i="4"/>
  <c r="I11" i="4"/>
  <c r="I10" i="4" s="1"/>
  <c r="K9" i="4"/>
  <c r="I21" i="4" l="1"/>
  <c r="K18" i="4"/>
  <c r="K11" i="4"/>
  <c r="J17" i="4"/>
  <c r="K17" i="4" s="1"/>
  <c r="J10" i="4"/>
  <c r="J21" i="4" l="1"/>
  <c r="K10" i="4"/>
  <c r="K21" i="4" s="1"/>
  <c r="K20" i="1" l="1"/>
  <c r="K19" i="1"/>
  <c r="K16" i="1"/>
  <c r="K15" i="1"/>
  <c r="K14" i="1"/>
  <c r="K13" i="1"/>
  <c r="K12" i="1"/>
  <c r="K9" i="1"/>
  <c r="J11" i="1"/>
  <c r="J10" i="1" s="1"/>
  <c r="I11" i="1"/>
  <c r="I10" i="1" s="1"/>
  <c r="I21" i="1" s="1"/>
  <c r="J18" i="1"/>
  <c r="J17" i="1" s="1"/>
  <c r="K17" i="1" s="1"/>
  <c r="I18" i="1"/>
  <c r="I17" i="1" s="1"/>
  <c r="J21" i="1" l="1"/>
  <c r="K10" i="1"/>
  <c r="K21" i="1" s="1"/>
  <c r="K18" i="1"/>
  <c r="K11" i="1"/>
</calcChain>
</file>

<file path=xl/sharedStrings.xml><?xml version="1.0" encoding="utf-8"?>
<sst xmlns="http://schemas.openxmlformats.org/spreadsheetml/2006/main" count="208" uniqueCount="137">
  <si>
    <t>№ п/п</t>
  </si>
  <si>
    <t>Информация о плановых и фактических объемах предоставления регулируемых услуг (товаров, работ)</t>
  </si>
  <si>
    <t>Информация о фактических условиях и размерах финансирования инвестиционной программы (проекта), тыс. тенге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</si>
  <si>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</si>
  <si>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</si>
  <si>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</si>
  <si>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</si>
  <si>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</si>
  <si>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</si>
  <si>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</si>
  <si>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Заемные средства</t>
  </si>
  <si>
    <t>Бюджетные средства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</si>
  <si>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</si>
  <si>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</si>
  <si>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Амортизация</t>
  </si>
  <si>
    <t>Прибыль</t>
  </si>
  <si>
    <t>план</t>
  </si>
  <si>
    <t>факт</t>
  </si>
  <si>
    <t>Ед. изм.</t>
  </si>
  <si>
    <t>Откл</t>
  </si>
  <si>
    <t>Причины отклонения</t>
  </si>
  <si>
    <t>факт 
2014 года</t>
  </si>
  <si>
    <t>(передача и распределение тепловой энергии )</t>
  </si>
  <si>
    <t>Реконструкция теплотрасс с применением предизолированных трубопроводов</t>
  </si>
  <si>
    <t>Новая техника</t>
  </si>
  <si>
    <t>Оснащение рабочих мест</t>
  </si>
  <si>
    <t>Всего за 2014 год</t>
  </si>
  <si>
    <t>I</t>
  </si>
  <si>
    <t>II</t>
  </si>
  <si>
    <t>2.1.</t>
  </si>
  <si>
    <t>2.1.1.</t>
  </si>
  <si>
    <t>2.1.2.</t>
  </si>
  <si>
    <t>2.1.3.</t>
  </si>
  <si>
    <t xml:space="preserve">    Примечание: </t>
  </si>
  <si>
    <t>Отчет о прибылях и убытках*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</si>
  <si>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</t>
  </si>
  <si>
    <t>Сумма инвестиционной программы (проекта)**</t>
  </si>
  <si>
    <t>п.м.</t>
  </si>
  <si>
    <t>шт.</t>
  </si>
  <si>
    <t>Передача и распределение тепловой энергии
г.Петропавловск</t>
  </si>
  <si>
    <t>-</t>
  </si>
  <si>
    <t>Изменение стоимости ТМЦ после дополнительной проработки рынка и заключения договоров на поставку материалов.</t>
  </si>
  <si>
    <t>Собственные средства</t>
  </si>
  <si>
    <t>Снижение потерь, %, по годам реализации в зависимости от утвержденной инвестиционной программы (проекта)***</t>
  </si>
  <si>
    <t>Улучшение производственных показателей, по годам реализации в зависимости от утвержденной инвестиционной программы (проекта)</t>
  </si>
  <si>
    <t>Протяженность сетей - 233,347 км;
Распределение т/ энергии - 1 333 500 Гкал;
Ремонт трубопроводов- 14,429 км.</t>
  </si>
  <si>
    <t>Возврат кредита ЕБРР</t>
  </si>
  <si>
    <t xml:space="preserve">Реконструкция и техническое перевооружение </t>
  </si>
  <si>
    <t>МФУ</t>
  </si>
  <si>
    <t>Компьютер</t>
  </si>
  <si>
    <t>III</t>
  </si>
  <si>
    <t>3.1.</t>
  </si>
  <si>
    <t>3.1.1.</t>
  </si>
  <si>
    <t>3.1.2.</t>
  </si>
  <si>
    <t>(жылу энергияны тасымалдау мен тарату)</t>
  </si>
  <si>
    <t>№
 р/б</t>
  </si>
  <si>
    <t xml:space="preserve">Реттелетін қызмет түрлерінің (тауарлар, жұмыстар) жоспарлы және іс жүзіндегі көлемі туралы ақпарат      </t>
  </si>
  <si>
    <t>Кіріс пен шығын туралы есеп*</t>
  </si>
  <si>
    <t xml:space="preserve"> Инвестициялар бағдарламасындағы (жобасында) бекітілген көрсеткіштермен инвестициялар бағдарламаның (жобаны) іс жүзіндегі көрсеткіштермен салыстыру мен қаржыландыру мөлшері туралы ақпарат     </t>
  </si>
  <si>
    <t xml:space="preserve">Бекітілген инвестициялар бағдарламасындағы (жобаны) көрсеткіштерден  іс жүзіндегі жетілеген көрсеткіштердің ауытқушылық себептерін түсіндіру       </t>
  </si>
  <si>
    <t xml:space="preserve">  Қызмет түрлерінің (тауарлар, жұмыстар) атауы және қызмет етілетін аумақ</t>
  </si>
  <si>
    <t xml:space="preserve">Шаралар атауы </t>
  </si>
  <si>
    <t>Өлш. бірл.</t>
  </si>
  <si>
    <t>Табиғи көрсеткіштердегі сан</t>
  </si>
  <si>
    <t xml:space="preserve">инвестициялық бағдарламасының (жобасының) аясындағы қызмет түрлерін көрсету кезеңі    </t>
  </si>
  <si>
    <t>Жоспар</t>
  </si>
  <si>
    <t>Ауыт.</t>
  </si>
  <si>
    <t>Ауытқушылық себептері</t>
  </si>
  <si>
    <t>Өздік қаражат</t>
  </si>
  <si>
    <t>Қарызға алынған қаражат</t>
  </si>
  <si>
    <t>Бюджет қаражаты</t>
  </si>
  <si>
    <t xml:space="preserve">Бекітілген инвестициялар бағдарламасына (жобасына) қарай өндірістік көрсеткіштерді өткізу жылдары бойынша арттыру   </t>
  </si>
  <si>
    <t xml:space="preserve">Бекітілген инвестициялар бағдарламасына (жобасына) қарай, өткізу жылдары бойынша негізгі қорлар (активтер) тозуының ( физикалық ) төмендеуі, %  </t>
  </si>
  <si>
    <t>Бекітілген инвестициялар бағдарламасына (жобасына) қарай, өткізу жылдары бойынша шығындар төмендеуі, % ***</t>
  </si>
  <si>
    <t xml:space="preserve">Бекітілген инвестициялар бағдарламасына (жобасына) қарай, өткізу жылдары бойынша апаттықтың төмендеуі, % </t>
  </si>
  <si>
    <t>Кіріс</t>
  </si>
  <si>
    <t>жоспар</t>
  </si>
  <si>
    <t xml:space="preserve">  
2014 жылғы факт</t>
  </si>
  <si>
    <t xml:space="preserve">  01.01.2015 жылғы күніне факт</t>
  </si>
  <si>
    <t>2014 жылғы факт</t>
  </si>
  <si>
    <t>Қайта жаңарту және техникалық қайта жарақтандыру</t>
  </si>
  <si>
    <t>дана</t>
  </si>
  <si>
    <t xml:space="preserve"> Жұмыс орындарын жабдықтау</t>
  </si>
  <si>
    <t xml:space="preserve">    Ескертпе: </t>
  </si>
  <si>
    <t xml:space="preserve">ЕҚЖДБ кредитті қайтару  </t>
  </si>
  <si>
    <t>Алдын ала оқшауланған құбырларды пайдаланып жылутрассаларды қайта жаңарту</t>
  </si>
  <si>
    <t xml:space="preserve"> ТМ№5 2Ду500мм  Я.Гашек к. -  Мир к.бойынша ТК-5-03 бастап ТК-5-20 дейінгі учаскесінде,  Хименко к. бойыншана участке   ТК-5-13 бастап ТК-5-52  дейін  учаскесінде қайта жаңарту жобалық жұмыстары</t>
  </si>
  <si>
    <t xml:space="preserve">Диаметрін  2Ду700мм - 2Ду1000мм үлкейтіп Алтынсарин к. бойынша ТК-1-10 бастап  УН-2-17а-с дейін  №1 ЖМ УН-2-17а-с қайта жаңарту мен ТК-8-16 бастап ТК-8-17а дейін Алтынсарин к. бойынша  ЖМ №1 жетілдіру жобалық жұмыстары  </t>
  </si>
  <si>
    <t>Жаңа техника</t>
  </si>
  <si>
    <t>Инвестициялық бағдарламасының (жобасының) сомасы**</t>
  </si>
  <si>
    <t>Оценка повышения качества и надежности предоставляемых регулируемых услуг (товаров, работ)</t>
  </si>
  <si>
    <t>Восстановление изоляции</t>
  </si>
  <si>
    <t xml:space="preserve">Материалы для выполнения услуг по восстановлению изоляции </t>
  </si>
  <si>
    <t>Проектные работы строительства ТМ№5 2Ду500мм по улице Я.Гашека - улице Мира на участке от ТК-5-02 до ТК-5-20, по улице Хименко на участке от ТК-5-13 до ТК-5-52</t>
  </si>
  <si>
    <t>Проектные работы строительства ТМ№1 по улице Алтынсарина на участке от границы проектирования ТК-1-10 до УН-2-17а-с с увеличением диаметра с 2Ду700мм на 2Ду1000мм, с реконструкцией УН-2-17а-с</t>
  </si>
  <si>
    <t>Проведение государственной экспертизы рабочих проектов</t>
  </si>
  <si>
    <t>2.1.4.</t>
  </si>
  <si>
    <t>2.1.5.</t>
  </si>
  <si>
    <t>с 01.01.2015г по 31.12.2015г</t>
  </si>
  <si>
    <t>факт
 2015 года</t>
  </si>
  <si>
    <t>факт 
на 01.01.2015 года</t>
  </si>
  <si>
    <t>факт 
на 
01.01.2016 года</t>
  </si>
  <si>
    <t>факт
2014 года</t>
  </si>
  <si>
    <t>факт 
2015 года</t>
  </si>
  <si>
    <t>Информация об исполнении Плана капитальных вложений ТОО "Петропавловские Тепловые Сети"  за 2015 год</t>
  </si>
  <si>
    <t>Утвержден генеральным директором ТОО "Петропавловские Тепловые Сети".</t>
  </si>
  <si>
    <t>Протяженность сетей - 233,347 км;
Распределение т/ энергии - 1 329 586 Гкал;
Ремонт трубопроводов- 13,601 км.</t>
  </si>
  <si>
    <t xml:space="preserve">***Приказом ГУ Департамент агентства РК по регулированию естественных монополий по СКО № 33-ОД от 28 февраля 2014 года утверждены нормативные технические потери на период с 1 октября 2014 года по 30 сентября 2016 года в размере 310,144 тыс. Гкал (19,5 %) при плановом отпуске тепловой энергии в сеть 1590,482 тыс. Гкал. 
</t>
  </si>
  <si>
    <t xml:space="preserve">В результате исполнения мероприятий ожидается снижение действительного уровня тепловых потерь при её транспортировке и снижение износа тепловых сетей. </t>
  </si>
  <si>
    <t>"Петропавл Жылу Жүйелері" ЖШС 2015 жылғы Іргелі салымдар жоспарын орындау туралы ақпарат</t>
  </si>
  <si>
    <t>"Петропавл Жылу Жүйелері" ЖШС бас директорымен бекітілген</t>
  </si>
  <si>
    <t xml:space="preserve">Көрсетілетін  реттелетін қызмет түрлерінің (тауарларының, жұмыстарының) сапа мен сенімділік арттыруының бағасы </t>
  </si>
  <si>
    <t xml:space="preserve">  
2015 жылғы факт</t>
  </si>
  <si>
    <t xml:space="preserve">  01.01.2016 жылғы күніне факт</t>
  </si>
  <si>
    <t>2015 жылғы факт</t>
  </si>
  <si>
    <t>Жылу энергияны тасымалдау мен тарату
Петропавл қ.</t>
  </si>
  <si>
    <t>2015ж.01.01. бастап 2015ж.31.12. дейін</t>
  </si>
  <si>
    <t>Тораптар қашықтығы - 233,347 км;
Ж/ энергияны тарату - 1 333 500 Гкал;
Құбырларды жөндеу- 14,429 км.</t>
  </si>
  <si>
    <t>Тораптар қашықтығы - 233,347 км;
Ж/ энергияны тарату  - 1 329 586 Гкал;
Құбырларды жөндеу- 13,601 км.</t>
  </si>
  <si>
    <t xml:space="preserve"> Жұмыс жобаларына мемлекеттік сараптама жасау </t>
  </si>
  <si>
    <t xml:space="preserve">Инвестициялар бағдарламаның (жобаны) іс жүзіндегі шарттары мен қаржыландыру мөлшері туралы ақпарат, мың теңгемен   </t>
  </si>
  <si>
    <t xml:space="preserve">Оқшаулауды қалпына келтіру жөніндегі қызмет түрлерін орындау үшін материалдар </t>
  </si>
  <si>
    <t>Шаралар орындалуының нәтижесінде жылуэнергия тасымалдағанда іс жүзіндегі жылу  ысыраптарының  деңгейінің мен жылу тораптарытозуының төмендеуі күтілуде.</t>
  </si>
  <si>
    <t>Договор на проведение экспертизы будет заключен в 2016 году, в свзяи с долгой разработкой ПСД проектным институтом, в результате средства были перенаправлены на исполнение пункта 2.1.2.</t>
  </si>
  <si>
    <t>Экономия после приобретения МФУ, в связи с дополнительной процедурой проработки рынка и заключения договора на закуп, в результате экономия была перенаправлена на реализацию пункта 2.1.2.</t>
  </si>
  <si>
    <t xml:space="preserve">* отчет о прибылях и убытках ТОО "ПТС" за 2015 год по форме согласно приказу Министра финансов РК от 27.02.2015г №143. Приложение на 1 листе на стр.__________ </t>
  </si>
  <si>
    <t>*  "ПЖЖ" ЖШС 2015 жылғы   ҚР Қаржы министрінің   2015ж. 27.02. №143 бұйрығына сәйкес үлгі бойынша кіріс пен шығыны туралы есеп. Қосымша 1 парақта, ______б.</t>
  </si>
  <si>
    <t xml:space="preserve">Предельный процент износа - это следствие недостаточности выполнения объемов  ремонтов и реконструкции трубопроводов. Нормативный срок службы трубопровода — 25 лет. Ежегодный нормативный износ составляет — 4%. Порядка 20 км. т/сетей по условиям эксплуатации находятся  в местах затопления грунтовыми водами, достигающими в период паводков 0,65 м от уровня грунта, что сокращает срок службы т/провода 5-10 лет, из-за наружной коррозии.
Для поддержания износа на том же уровне необходима замена 20 км. т/сетей, для снижения износа — 25 км. Для этого необходимо 1,2 -1,5 млрд.тенге.  Снижение объема оказываемых услуг  произошло за счет влияния температурного фактора (среднемесячная температура за 2014 г. 2,21 С◦, среднемесячная температура за 2015 г. 3,46 С◦.
</t>
  </si>
  <si>
    <t xml:space="preserve">**  При  утверждении предельного уровня тарифа  была утверждена  Инвестиционная программа  на период  с 01.10.2012 г. по 30.09.2014 г. В связи с  окончанием срока  ИП, в 2015 году предприятием  был разработан План капитальных вложений на сумму 273 946 тыс.тенге.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</si>
  <si>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Сараптама  өткізу шарты жобалық институт ЖСҚ ұзақ әзірлегендіктен 2016 жылы жасасатын болады , нәтижесінде,  үнемдеу 2.1.2. пунктті жүзеге асыруына қайта бағытталған.</t>
  </si>
  <si>
    <t xml:space="preserve">Нарықты қарап шығу қосымша ресімі мен  сатып алу шартын жасасуына байланысты МФУ сатып алынғасын үнемдеу , нәтижесінде,  үнемдеу 2.1.2. пунктті жүзеге асыруына қайта бағытталған. </t>
  </si>
  <si>
    <t xml:space="preserve">Нарық қосымша қаралып шыққасын және  материалдарды жеткізу шартын жасасқасын қайта жаңарту ТМҚ бағасының  өзгерілуі.  </t>
  </si>
  <si>
    <t xml:space="preserve">Тозудың шекті пайызы -  құбырларды жөндеу көлемдерінің мен қайта жаңартудың орындау жеткіліксіздігінің нәтижесі. Құбыр желісінің  нормативтік қызмет ету мерзімі— 25 жыл. Жыл сайынғы нормативті тозу   — 4% құрайды. Су тасқыны кезеңде ыза деңгейінен  0,65 м жететін  ж/тораптардың ,шамамен, 20 шқ. , пайдалану шарттары бойынша, ыза суларымен басу орындарында төселген, бұл сыртқы жегіштің кесірінен  қ/желісінің  қызмет ету мерзімін 5-10 жылға қысқартады.
Тозуды сол деңгейінде ұстап тұру үшін ж/тораптардың 20 шқ.  ауыстыру керек, тозуды төмендеу үшін — 25 шқ.   Ол үшін 1,2 -1,5 млрд.теңге  керек.  Көрсетілетін қызмет түрлері көлемінің төмендеуі температуралық  фактордың әсерінен болды (2014 ж. ортаайлық температурасы   2,21 С◦, 2015 ж. ортаайлық температурасы   3,46 С◦). 
</t>
  </si>
  <si>
    <t>**  Шекті тариф деңгейі  бекітілгенде  01.10.2012 ж. -30.09.2014 ж. аралығында  Инвестициялық бағдарлама бекітілген. ИБ мерзімі аяқталғандықтан 2015 жылы кәсіпорын 273 946 мың теңге сомасына Іргелі салымдар жоспары әзірленген болатын.</t>
  </si>
  <si>
    <t xml:space="preserve">***ҚР СҚО бойынша Табиғи монополияларды реттеу  агенттігі департаментінің 2014 жылғы 28 ақпаннан №33-ОД  бұйрығымен 2014 жылғы 1 қазан - 2016 жылғы 30 қыркүйек кезеңге жылу торапқа энергия  босату 1590,482 мың Гкал болғанда 3310,144 мың Гкал (19,5 %) мөлшерінде нормативті техникалық  шығындар бекітілген.
</t>
  </si>
  <si>
    <t>2015 жылғы  барлығы</t>
  </si>
  <si>
    <t>Жылуоқшаулауды қалпына келтіру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</si>
</sst>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</cellStyleXfs>
  <cellXfs count="149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9" fillId="0" borderId="0" xfId="0" applyFont="1" applyFill="1"/>
    <xf numFmtId="0" fontId="9" fillId="0" borderId="0" xfId="0" applyFont="1" applyFill="1" applyAlignment="1"/>
    <xf numFmtId="0" fontId="3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horizontal="center" vertical="center" wrapText="1"/>
    </xf>
    <xf numFmtId="3" fontId="13" fillId="2" borderId="20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3" fontId="7" fillId="2" borderId="16" xfId="0" applyNumberFormat="1" applyFont="1" applyFill="1" applyBorder="1" applyAlignment="1">
      <alignment horizontal="center" vertical="center" wrapText="1"/>
    </xf>
    <xf numFmtId="3" fontId="13" fillId="2" borderId="16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5" fillId="0" borderId="25" xfId="2" applyFont="1" applyFill="1" applyBorder="1" applyAlignment="1">
      <alignment horizontal="left" vertical="center" wrapText="1"/>
    </xf>
    <xf numFmtId="0" fontId="12" fillId="0" borderId="25" xfId="2" applyFont="1" applyFill="1" applyBorder="1" applyAlignment="1">
      <alignment horizontal="left" vertical="center" wrapText="1"/>
    </xf>
    <xf numFmtId="0" fontId="12" fillId="0" borderId="25" xfId="3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5" xfId="4" applyFont="1" applyFill="1" applyBorder="1" applyAlignment="1">
      <alignment horizontal="left" vertical="center" wrapText="1"/>
    </xf>
    <xf numFmtId="0" fontId="11" fillId="0" borderId="30" xfId="2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5" fillId="0" borderId="28" xfId="2" applyFont="1" applyFill="1" applyBorder="1" applyAlignment="1">
      <alignment horizontal="left" vertical="center" wrapText="1"/>
    </xf>
    <xf numFmtId="0" fontId="11" fillId="0" borderId="25" xfId="3" applyFont="1" applyFill="1" applyBorder="1" applyAlignment="1">
      <alignment horizontal="left" vertical="center" wrapText="1"/>
    </xf>
    <xf numFmtId="0" fontId="15" fillId="0" borderId="25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3" fontId="17" fillId="0" borderId="1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textRotation="90" wrapText="1"/>
    </xf>
    <xf numFmtId="0" fontId="1" fillId="2" borderId="17" xfId="0" applyFont="1" applyFill="1" applyBorder="1" applyAlignment="1">
      <alignment vertical="center" textRotation="90" wrapText="1"/>
    </xf>
    <xf numFmtId="0" fontId="12" fillId="0" borderId="32" xfId="3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3" fontId="13" fillId="2" borderId="21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0" borderId="31" xfId="2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23" xfId="0" applyBorder="1"/>
    <xf numFmtId="0" fontId="0" fillId="0" borderId="19" xfId="0" applyBorder="1"/>
    <xf numFmtId="0" fontId="11" fillId="0" borderId="36" xfId="2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horizontal="center" vertical="center"/>
    </xf>
    <xf numFmtId="0" fontId="12" fillId="0" borderId="38" xfId="2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23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textRotation="91" wrapText="1"/>
    </xf>
    <xf numFmtId="3" fontId="1" fillId="0" borderId="3" xfId="0" applyNumberFormat="1" applyFont="1" applyBorder="1" applyAlignment="1">
      <alignment horizontal="center" vertical="center" textRotation="91" wrapText="1"/>
    </xf>
    <xf numFmtId="3" fontId="1" fillId="0" borderId="23" xfId="0" applyNumberFormat="1" applyFont="1" applyBorder="1" applyAlignment="1">
      <alignment horizontal="center" vertical="center" textRotation="91" wrapText="1"/>
    </xf>
    <xf numFmtId="3" fontId="1" fillId="0" borderId="17" xfId="0" applyNumberFormat="1" applyFont="1" applyBorder="1" applyAlignment="1">
      <alignment horizontal="center" vertical="center" textRotation="91" wrapText="1"/>
    </xf>
    <xf numFmtId="3" fontId="1" fillId="0" borderId="4" xfId="0" applyNumberFormat="1" applyFont="1" applyBorder="1" applyAlignment="1">
      <alignment horizontal="center" vertical="center" textRotation="91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2" fillId="0" borderId="2" xfId="1" applyFont="1" applyFill="1" applyBorder="1" applyAlignment="1">
      <alignment horizontal="center" vertical="center" textRotation="90" wrapText="1"/>
    </xf>
    <xf numFmtId="0" fontId="12" fillId="0" borderId="3" xfId="1" applyFont="1" applyFill="1" applyBorder="1" applyAlignment="1">
      <alignment horizontal="center" vertical="center" textRotation="90" wrapText="1"/>
    </xf>
    <xf numFmtId="0" fontId="12" fillId="0" borderId="23" xfId="1" applyFont="1" applyFill="1" applyBorder="1" applyAlignment="1">
      <alignment horizontal="center" vertical="center" textRotation="90" wrapText="1"/>
    </xf>
    <xf numFmtId="0" fontId="12" fillId="0" borderId="17" xfId="1" applyFont="1" applyFill="1" applyBorder="1" applyAlignment="1">
      <alignment horizontal="center" vertical="center" textRotation="90" wrapText="1"/>
    </xf>
    <xf numFmtId="0" fontId="12" fillId="0" borderId="4" xfId="1" applyFont="1" applyFill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right"/>
    </xf>
    <xf numFmtId="0" fontId="12" fillId="0" borderId="0" xfId="0" applyFont="1" applyFill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Fill="1" applyAlignment="1">
      <alignment horizontal="justify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justify" wrapText="1"/>
    </xf>
    <xf numFmtId="0" fontId="1" fillId="2" borderId="4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_Бюджет 2015" xfId="2"/>
    <cellStyle name="Обычный 3" xfId="4"/>
    <cellStyle name="Обычный_Бюджет 2014" xfId="1"/>
    <cellStyle name="Обычный_БЮДЖЕТ инвестиционной программы на октябрь 2010 - сентябрь 2012гг  2_Бюджет 201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abSelected="1" view="pageBreakPreview" zoomScale="91" zoomScaleNormal="100" zoomScaleSheetLayoutView="91" workbookViewId="0">
      <selection activeCell="AA5" sqref="AA5"/>
    </sheetView>
  </sheetViews>
  <sheetFormatPr defaultRowHeight="15" x14ac:dyDescent="0.25"/>
  <cols>
    <col min="1" max="1" width="4.5703125" customWidth="1"/>
    <col min="2" max="2" width="7.7109375" customWidth="1"/>
    <col min="3" max="3" width="24.7109375" customWidth="1"/>
    <col min="4" max="4" width="4.5703125" customWidth="1"/>
    <col min="5" max="5" width="5.140625" customWidth="1"/>
    <col min="6" max="6" width="5" customWidth="1"/>
    <col min="7" max="7" width="8.5703125" customWidth="1"/>
    <col min="8" max="8" width="6.140625" customWidth="1"/>
    <col min="9" max="9" width="7.85546875" customWidth="1"/>
    <col min="10" max="10" width="7.140625" customWidth="1"/>
    <col min="11" max="11" width="7.28515625" customWidth="1"/>
    <col min="12" max="12" width="19" customWidth="1"/>
    <col min="13" max="13" width="7.28515625" customWidth="1"/>
    <col min="14" max="14" width="6.85546875" customWidth="1"/>
    <col min="15" max="15" width="5.5703125" customWidth="1"/>
    <col min="16" max="16" width="5.7109375" customWidth="1"/>
    <col min="17" max="17" width="11.7109375" customWidth="1"/>
    <col min="18" max="18" width="11" customWidth="1"/>
    <col min="19" max="19" width="9.28515625" customWidth="1"/>
    <col min="20" max="20" width="9.5703125" customWidth="1"/>
    <col min="21" max="21" width="6.5703125" customWidth="1"/>
    <col min="22" max="22" width="6.28515625" customWidth="1"/>
    <col min="23" max="23" width="7.85546875" customWidth="1"/>
    <col min="24" max="24" width="6.7109375" customWidth="1"/>
    <col min="25" max="25" width="17.28515625" customWidth="1"/>
    <col min="26" max="26" width="9.85546875" customWidth="1"/>
  </cols>
  <sheetData>
    <row r="1" spans="1:26" s="2" customFormat="1" ht="16.5" customHeight="1" x14ac:dyDescent="0.25">
      <c r="A1" s="123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spans="1:26" s="2" customFormat="1" ht="15.75" x14ac:dyDescent="0.25">
      <c r="A2" s="124" t="s">
        <v>22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6" s="2" customFormat="1" ht="13.5" customHeight="1" thickBot="1" x14ac:dyDescent="0.3">
      <c r="A3" s="121" t="s">
        <v>105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</row>
    <row r="4" spans="1:26" ht="66.75" customHeight="1" thickBot="1" x14ac:dyDescent="0.3">
      <c r="A4" s="98" t="s">
        <v>0</v>
      </c>
      <c r="B4" s="118" t="s">
        <v>1</v>
      </c>
      <c r="C4" s="119"/>
      <c r="D4" s="119"/>
      <c r="E4" s="119"/>
      <c r="F4" s="119"/>
      <c r="G4" s="120"/>
      <c r="H4" s="98" t="s">
        <v>34</v>
      </c>
      <c r="I4" s="118" t="s">
        <v>36</v>
      </c>
      <c r="J4" s="119"/>
      <c r="K4" s="119"/>
      <c r="L4" s="120"/>
      <c r="M4" s="118" t="s">
        <v>2</v>
      </c>
      <c r="N4" s="119"/>
      <c r="O4" s="119"/>
      <c r="P4" s="120"/>
      <c r="Q4" s="118" t="s">
        <v>35</v>
      </c>
      <c r="R4" s="119"/>
      <c r="S4" s="119"/>
      <c r="T4" s="119"/>
      <c r="U4" s="119"/>
      <c r="V4" s="119"/>
      <c r="W4" s="119"/>
      <c r="X4" s="120"/>
      <c r="Y4" s="98" t="s">
        <v>3</v>
      </c>
      <c r="Z4" s="87" t="s">
        <v>90</v>
      </c>
    </row>
    <row r="5" spans="1:26" ht="67.5" customHeight="1" thickBot="1" x14ac:dyDescent="0.3">
      <c r="A5" s="99"/>
      <c r="B5" s="98" t="s">
        <v>4</v>
      </c>
      <c r="C5" s="98" t="s">
        <v>5</v>
      </c>
      <c r="D5" s="98" t="s">
        <v>18</v>
      </c>
      <c r="E5" s="127" t="s">
        <v>6</v>
      </c>
      <c r="F5" s="128"/>
      <c r="G5" s="98" t="s">
        <v>7</v>
      </c>
      <c r="H5" s="99"/>
      <c r="I5" s="98" t="s">
        <v>8</v>
      </c>
      <c r="J5" s="98" t="s">
        <v>9</v>
      </c>
      <c r="K5" s="98" t="s">
        <v>19</v>
      </c>
      <c r="L5" s="98" t="s">
        <v>20</v>
      </c>
      <c r="M5" s="118" t="s">
        <v>42</v>
      </c>
      <c r="N5" s="120"/>
      <c r="O5" s="98" t="s">
        <v>10</v>
      </c>
      <c r="P5" s="98" t="s">
        <v>11</v>
      </c>
      <c r="Q5" s="127" t="s">
        <v>44</v>
      </c>
      <c r="R5" s="128"/>
      <c r="S5" s="127" t="s">
        <v>12</v>
      </c>
      <c r="T5" s="128"/>
      <c r="U5" s="127" t="s">
        <v>43</v>
      </c>
      <c r="V5" s="128"/>
      <c r="W5" s="127" t="s">
        <v>13</v>
      </c>
      <c r="X5" s="128"/>
      <c r="Y5" s="99"/>
      <c r="Z5" s="88"/>
    </row>
    <row r="6" spans="1:26" ht="50.25" customHeight="1" thickBot="1" x14ac:dyDescent="0.3">
      <c r="A6" s="99"/>
      <c r="B6" s="99"/>
      <c r="C6" s="99"/>
      <c r="D6" s="99"/>
      <c r="E6" s="129"/>
      <c r="F6" s="130"/>
      <c r="G6" s="99"/>
      <c r="H6" s="99"/>
      <c r="I6" s="99"/>
      <c r="J6" s="99"/>
      <c r="K6" s="99"/>
      <c r="L6" s="99"/>
      <c r="M6" s="98" t="s">
        <v>14</v>
      </c>
      <c r="N6" s="98" t="s">
        <v>15</v>
      </c>
      <c r="O6" s="99"/>
      <c r="P6" s="99"/>
      <c r="Q6" s="129"/>
      <c r="R6" s="130"/>
      <c r="S6" s="129"/>
      <c r="T6" s="130"/>
      <c r="U6" s="129"/>
      <c r="V6" s="130"/>
      <c r="W6" s="129"/>
      <c r="X6" s="130"/>
      <c r="Y6" s="99"/>
      <c r="Z6" s="88"/>
    </row>
    <row r="7" spans="1:26" ht="50.25" customHeight="1" thickBot="1" x14ac:dyDescent="0.3">
      <c r="A7" s="102"/>
      <c r="B7" s="102"/>
      <c r="C7" s="102"/>
      <c r="D7" s="102"/>
      <c r="E7" s="56" t="s">
        <v>16</v>
      </c>
      <c r="F7" s="56" t="s">
        <v>17</v>
      </c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56" t="s">
        <v>21</v>
      </c>
      <c r="R7" s="56" t="s">
        <v>99</v>
      </c>
      <c r="S7" s="56" t="s">
        <v>100</v>
      </c>
      <c r="T7" s="56" t="s">
        <v>101</v>
      </c>
      <c r="U7" s="56" t="s">
        <v>16</v>
      </c>
      <c r="V7" s="56" t="s">
        <v>17</v>
      </c>
      <c r="W7" s="56" t="s">
        <v>102</v>
      </c>
      <c r="X7" s="56" t="s">
        <v>103</v>
      </c>
      <c r="Y7" s="102"/>
      <c r="Z7" s="91"/>
    </row>
    <row r="8" spans="1:26" ht="15.75" thickBot="1" x14ac:dyDescent="0.3">
      <c r="A8" s="52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27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6">
        <v>22</v>
      </c>
      <c r="W8" s="56">
        <v>23</v>
      </c>
      <c r="X8" s="56">
        <v>24</v>
      </c>
      <c r="Y8" s="56">
        <v>25</v>
      </c>
      <c r="Z8" s="42"/>
    </row>
    <row r="9" spans="1:26" ht="15.75" customHeight="1" x14ac:dyDescent="0.25">
      <c r="A9" s="78" t="s">
        <v>27</v>
      </c>
      <c r="B9" s="108" t="s">
        <v>39</v>
      </c>
      <c r="C9" s="74" t="s">
        <v>46</v>
      </c>
      <c r="D9" s="15"/>
      <c r="E9" s="12"/>
      <c r="F9" s="29"/>
      <c r="G9" s="113" t="s">
        <v>98</v>
      </c>
      <c r="H9" s="11"/>
      <c r="I9" s="16">
        <v>144300</v>
      </c>
      <c r="J9" s="20">
        <v>144300</v>
      </c>
      <c r="K9" s="24">
        <f t="shared" ref="K9:K20" si="0">J9-I9</f>
        <v>0</v>
      </c>
      <c r="L9" s="7"/>
      <c r="M9" s="103">
        <v>275977</v>
      </c>
      <c r="N9" s="98">
        <v>0</v>
      </c>
      <c r="O9" s="54" t="s">
        <v>40</v>
      </c>
      <c r="P9" s="28" t="s">
        <v>40</v>
      </c>
      <c r="Q9" s="95" t="s">
        <v>45</v>
      </c>
      <c r="R9" s="95" t="s">
        <v>106</v>
      </c>
      <c r="S9" s="98">
        <v>72.86</v>
      </c>
      <c r="T9" s="82">
        <v>71.81</v>
      </c>
      <c r="U9" s="82">
        <v>19.5</v>
      </c>
      <c r="V9" s="82">
        <v>19.5</v>
      </c>
      <c r="W9" s="82">
        <v>341</v>
      </c>
      <c r="X9" s="82">
        <v>272</v>
      </c>
      <c r="Y9" s="92" t="s">
        <v>127</v>
      </c>
      <c r="Z9" s="87" t="s">
        <v>108</v>
      </c>
    </row>
    <row r="10" spans="1:26" ht="37.5" customHeight="1" x14ac:dyDescent="0.25">
      <c r="A10" s="34" t="s">
        <v>28</v>
      </c>
      <c r="B10" s="109"/>
      <c r="C10" s="30" t="s">
        <v>47</v>
      </c>
      <c r="D10" s="25"/>
      <c r="E10" s="13"/>
      <c r="F10" s="9"/>
      <c r="G10" s="114"/>
      <c r="H10" s="6"/>
      <c r="I10" s="18">
        <f>I11</f>
        <v>126262</v>
      </c>
      <c r="J10" s="22">
        <f>J11</f>
        <v>128405</v>
      </c>
      <c r="K10" s="18">
        <f t="shared" si="0"/>
        <v>2143</v>
      </c>
      <c r="L10" s="8"/>
      <c r="M10" s="104"/>
      <c r="N10" s="99"/>
      <c r="O10" s="26" t="s">
        <v>40</v>
      </c>
      <c r="P10" s="25" t="s">
        <v>40</v>
      </c>
      <c r="Q10" s="96"/>
      <c r="R10" s="96"/>
      <c r="S10" s="99"/>
      <c r="T10" s="83"/>
      <c r="U10" s="83"/>
      <c r="V10" s="83"/>
      <c r="W10" s="83"/>
      <c r="X10" s="83"/>
      <c r="Y10" s="93"/>
      <c r="Z10" s="88"/>
    </row>
    <row r="11" spans="1:26" ht="53.25" customHeight="1" x14ac:dyDescent="0.25">
      <c r="A11" s="79" t="s">
        <v>29</v>
      </c>
      <c r="B11" s="109"/>
      <c r="C11" s="43" t="s">
        <v>23</v>
      </c>
      <c r="D11" s="25"/>
      <c r="E11" s="14"/>
      <c r="F11" s="10"/>
      <c r="G11" s="114"/>
      <c r="H11" s="6"/>
      <c r="I11" s="51">
        <f>SUM(I12:I16)</f>
        <v>126262</v>
      </c>
      <c r="J11" s="51">
        <f>SUM(J12:J16)</f>
        <v>128405</v>
      </c>
      <c r="K11" s="51">
        <f t="shared" si="0"/>
        <v>2143</v>
      </c>
      <c r="L11" s="8"/>
      <c r="M11" s="104"/>
      <c r="N11" s="99"/>
      <c r="O11" s="26" t="s">
        <v>40</v>
      </c>
      <c r="P11" s="25" t="s">
        <v>40</v>
      </c>
      <c r="Q11" s="96"/>
      <c r="R11" s="96"/>
      <c r="S11" s="99"/>
      <c r="T11" s="83"/>
      <c r="U11" s="83"/>
      <c r="V11" s="83"/>
      <c r="W11" s="83"/>
      <c r="X11" s="83"/>
      <c r="Y11" s="93"/>
      <c r="Z11" s="88"/>
    </row>
    <row r="12" spans="1:26" x14ac:dyDescent="0.25">
      <c r="A12" s="36" t="s">
        <v>30</v>
      </c>
      <c r="B12" s="109"/>
      <c r="C12" s="32" t="s">
        <v>91</v>
      </c>
      <c r="D12" s="25" t="s">
        <v>37</v>
      </c>
      <c r="E12" s="14">
        <v>3242</v>
      </c>
      <c r="F12" s="10">
        <v>3242</v>
      </c>
      <c r="G12" s="114"/>
      <c r="H12" s="6"/>
      <c r="I12" s="17">
        <v>18646</v>
      </c>
      <c r="J12" s="21">
        <v>18646</v>
      </c>
      <c r="K12" s="17">
        <f t="shared" si="0"/>
        <v>0</v>
      </c>
      <c r="L12" s="8"/>
      <c r="M12" s="104"/>
      <c r="N12" s="99"/>
      <c r="O12" s="26" t="s">
        <v>40</v>
      </c>
      <c r="P12" s="25" t="s">
        <v>40</v>
      </c>
      <c r="Q12" s="96"/>
      <c r="R12" s="96"/>
      <c r="S12" s="99"/>
      <c r="T12" s="83"/>
      <c r="U12" s="83"/>
      <c r="V12" s="83"/>
      <c r="W12" s="83"/>
      <c r="X12" s="83"/>
      <c r="Y12" s="93"/>
      <c r="Z12" s="88"/>
    </row>
    <row r="13" spans="1:26" ht="89.25" x14ac:dyDescent="0.25">
      <c r="A13" s="36" t="s">
        <v>31</v>
      </c>
      <c r="B13" s="109"/>
      <c r="C13" s="32" t="s">
        <v>92</v>
      </c>
      <c r="D13" s="25"/>
      <c r="E13" s="14"/>
      <c r="F13" s="10"/>
      <c r="G13" s="114"/>
      <c r="H13" s="6"/>
      <c r="I13" s="17">
        <v>34670</v>
      </c>
      <c r="J13" s="21">
        <v>40396</v>
      </c>
      <c r="K13" s="17">
        <f t="shared" si="0"/>
        <v>5726</v>
      </c>
      <c r="L13" s="8" t="s">
        <v>41</v>
      </c>
      <c r="M13" s="104"/>
      <c r="N13" s="99"/>
      <c r="O13" s="26" t="s">
        <v>40</v>
      </c>
      <c r="P13" s="25" t="s">
        <v>40</v>
      </c>
      <c r="Q13" s="96"/>
      <c r="R13" s="96"/>
      <c r="S13" s="99"/>
      <c r="T13" s="83"/>
      <c r="U13" s="83"/>
      <c r="V13" s="83"/>
      <c r="W13" s="83"/>
      <c r="X13" s="83"/>
      <c r="Y13" s="93"/>
      <c r="Z13" s="88"/>
    </row>
    <row r="14" spans="1:26" ht="91.5" customHeight="1" x14ac:dyDescent="0.25">
      <c r="A14" s="36" t="s">
        <v>32</v>
      </c>
      <c r="B14" s="109"/>
      <c r="C14" s="33" t="s">
        <v>93</v>
      </c>
      <c r="D14" s="25"/>
      <c r="E14" s="14"/>
      <c r="F14" s="10"/>
      <c r="G14" s="114"/>
      <c r="H14" s="6"/>
      <c r="I14" s="17">
        <v>52994</v>
      </c>
      <c r="J14" s="21">
        <v>52994</v>
      </c>
      <c r="K14" s="17">
        <f t="shared" si="0"/>
        <v>0</v>
      </c>
      <c r="L14" s="75"/>
      <c r="M14" s="104"/>
      <c r="N14" s="99"/>
      <c r="O14" s="26" t="s">
        <v>40</v>
      </c>
      <c r="P14" s="25" t="s">
        <v>40</v>
      </c>
      <c r="Q14" s="96"/>
      <c r="R14" s="96"/>
      <c r="S14" s="99"/>
      <c r="T14" s="83"/>
      <c r="U14" s="83"/>
      <c r="V14" s="83"/>
      <c r="W14" s="83"/>
      <c r="X14" s="83"/>
      <c r="Y14" s="93"/>
      <c r="Z14" s="88"/>
    </row>
    <row r="15" spans="1:26" ht="114.75" x14ac:dyDescent="0.25">
      <c r="A15" s="36" t="s">
        <v>96</v>
      </c>
      <c r="B15" s="109"/>
      <c r="C15" s="33" t="s">
        <v>94</v>
      </c>
      <c r="D15" s="25"/>
      <c r="E15" s="14"/>
      <c r="F15" s="10"/>
      <c r="G15" s="114"/>
      <c r="H15" s="6"/>
      <c r="I15" s="17">
        <v>16368</v>
      </c>
      <c r="J15" s="21">
        <v>16369</v>
      </c>
      <c r="K15" s="17">
        <f t="shared" si="0"/>
        <v>1</v>
      </c>
      <c r="L15" s="8"/>
      <c r="M15" s="104"/>
      <c r="N15" s="99"/>
      <c r="O15" s="26" t="s">
        <v>40</v>
      </c>
      <c r="P15" s="25" t="s">
        <v>40</v>
      </c>
      <c r="Q15" s="96"/>
      <c r="R15" s="96"/>
      <c r="S15" s="99"/>
      <c r="T15" s="83"/>
      <c r="U15" s="83"/>
      <c r="V15" s="83"/>
      <c r="W15" s="83"/>
      <c r="X15" s="83"/>
      <c r="Y15" s="93"/>
      <c r="Z15" s="88"/>
    </row>
    <row r="16" spans="1:26" ht="155.25" customHeight="1" x14ac:dyDescent="0.25">
      <c r="A16" s="36" t="s">
        <v>97</v>
      </c>
      <c r="B16" s="109"/>
      <c r="C16" s="33" t="s">
        <v>95</v>
      </c>
      <c r="D16" s="25"/>
      <c r="E16" s="14"/>
      <c r="F16" s="10"/>
      <c r="G16" s="114"/>
      <c r="H16" s="6"/>
      <c r="I16" s="17">
        <v>3584</v>
      </c>
      <c r="J16" s="21">
        <v>0</v>
      </c>
      <c r="K16" s="17">
        <f t="shared" si="0"/>
        <v>-3584</v>
      </c>
      <c r="L16" s="81" t="s">
        <v>123</v>
      </c>
      <c r="M16" s="104"/>
      <c r="N16" s="99"/>
      <c r="O16" s="26" t="s">
        <v>40</v>
      </c>
      <c r="P16" s="25" t="s">
        <v>40</v>
      </c>
      <c r="Q16" s="96"/>
      <c r="R16" s="96"/>
      <c r="S16" s="99"/>
      <c r="T16" s="83"/>
      <c r="U16" s="83"/>
      <c r="V16" s="83"/>
      <c r="W16" s="83"/>
      <c r="X16" s="83"/>
      <c r="Y16" s="93"/>
      <c r="Z16" s="88"/>
    </row>
    <row r="17" spans="1:26" x14ac:dyDescent="0.25">
      <c r="A17" s="34" t="s">
        <v>50</v>
      </c>
      <c r="B17" s="109"/>
      <c r="C17" s="44" t="s">
        <v>24</v>
      </c>
      <c r="D17" s="25"/>
      <c r="E17" s="14"/>
      <c r="F17" s="10"/>
      <c r="G17" s="114"/>
      <c r="H17" s="6"/>
      <c r="I17" s="18">
        <f>I18</f>
        <v>3384</v>
      </c>
      <c r="J17" s="22">
        <f>J18</f>
        <v>3272</v>
      </c>
      <c r="K17" s="18">
        <f t="shared" si="0"/>
        <v>-112</v>
      </c>
      <c r="L17" s="8"/>
      <c r="M17" s="104"/>
      <c r="N17" s="99"/>
      <c r="O17" s="26" t="s">
        <v>40</v>
      </c>
      <c r="P17" s="25" t="s">
        <v>40</v>
      </c>
      <c r="Q17" s="96"/>
      <c r="R17" s="96"/>
      <c r="S17" s="99"/>
      <c r="T17" s="83"/>
      <c r="U17" s="83"/>
      <c r="V17" s="83"/>
      <c r="W17" s="83"/>
      <c r="X17" s="83"/>
      <c r="Y17" s="93"/>
      <c r="Z17" s="88"/>
    </row>
    <row r="18" spans="1:26" x14ac:dyDescent="0.25">
      <c r="A18" s="35" t="s">
        <v>51</v>
      </c>
      <c r="B18" s="110"/>
      <c r="C18" s="45" t="s">
        <v>25</v>
      </c>
      <c r="D18" s="76"/>
      <c r="E18" s="76"/>
      <c r="F18" s="77"/>
      <c r="G18" s="115"/>
      <c r="H18" s="6"/>
      <c r="I18" s="51">
        <f>SUM(I19:I20)</f>
        <v>3384</v>
      </c>
      <c r="J18" s="51">
        <f>SUM(J19:J20)</f>
        <v>3272</v>
      </c>
      <c r="K18" s="51">
        <f t="shared" si="0"/>
        <v>-112</v>
      </c>
      <c r="L18" s="8"/>
      <c r="M18" s="105"/>
      <c r="N18" s="100"/>
      <c r="O18" s="26" t="s">
        <v>40</v>
      </c>
      <c r="P18" s="25" t="s">
        <v>40</v>
      </c>
      <c r="Q18" s="97"/>
      <c r="R18" s="97"/>
      <c r="S18" s="100"/>
      <c r="T18" s="84"/>
      <c r="U18" s="84"/>
      <c r="V18" s="84"/>
      <c r="W18" s="84"/>
      <c r="X18" s="84"/>
      <c r="Y18" s="93"/>
      <c r="Z18" s="89"/>
    </row>
    <row r="19" spans="1:26" ht="152.25" customHeight="1" x14ac:dyDescent="0.25">
      <c r="A19" s="36" t="s">
        <v>52</v>
      </c>
      <c r="B19" s="111"/>
      <c r="C19" s="33" t="s">
        <v>48</v>
      </c>
      <c r="D19" s="25" t="s">
        <v>38</v>
      </c>
      <c r="E19" s="14">
        <v>6</v>
      </c>
      <c r="F19" s="10">
        <v>6</v>
      </c>
      <c r="G19" s="116"/>
      <c r="H19" s="6"/>
      <c r="I19" s="17">
        <v>696</v>
      </c>
      <c r="J19" s="21">
        <v>584</v>
      </c>
      <c r="K19" s="17">
        <f t="shared" si="0"/>
        <v>-112</v>
      </c>
      <c r="L19" s="81" t="s">
        <v>124</v>
      </c>
      <c r="M19" s="106"/>
      <c r="N19" s="101"/>
      <c r="O19" s="26" t="s">
        <v>40</v>
      </c>
      <c r="P19" s="25" t="s">
        <v>40</v>
      </c>
      <c r="Q19" s="64"/>
      <c r="R19" s="64"/>
      <c r="S19" s="101"/>
      <c r="T19" s="85"/>
      <c r="U19" s="85"/>
      <c r="V19" s="85"/>
      <c r="W19" s="85"/>
      <c r="X19" s="85"/>
      <c r="Y19" s="93"/>
      <c r="Z19" s="90"/>
    </row>
    <row r="20" spans="1:26" ht="15.75" thickBot="1" x14ac:dyDescent="0.3">
      <c r="A20" s="80" t="s">
        <v>53</v>
      </c>
      <c r="B20" s="112"/>
      <c r="C20" s="65" t="s">
        <v>49</v>
      </c>
      <c r="D20" s="66" t="s">
        <v>38</v>
      </c>
      <c r="E20" s="67">
        <v>14</v>
      </c>
      <c r="F20" s="68">
        <v>14</v>
      </c>
      <c r="G20" s="117"/>
      <c r="H20" s="69"/>
      <c r="I20" s="70">
        <v>2688</v>
      </c>
      <c r="J20" s="71">
        <v>2688</v>
      </c>
      <c r="K20" s="72">
        <f t="shared" si="0"/>
        <v>0</v>
      </c>
      <c r="L20" s="73"/>
      <c r="M20" s="107"/>
      <c r="N20" s="102"/>
      <c r="O20" s="55" t="s">
        <v>40</v>
      </c>
      <c r="P20" s="66" t="s">
        <v>40</v>
      </c>
      <c r="Q20" s="63"/>
      <c r="R20" s="63"/>
      <c r="S20" s="102"/>
      <c r="T20" s="86"/>
      <c r="U20" s="86"/>
      <c r="V20" s="86"/>
      <c r="W20" s="86"/>
      <c r="X20" s="86"/>
      <c r="Y20" s="94"/>
      <c r="Z20" s="91"/>
    </row>
    <row r="21" spans="1:26" ht="15.75" thickBot="1" x14ac:dyDescent="0.3">
      <c r="A21" s="46"/>
      <c r="B21" s="1"/>
      <c r="C21" s="47" t="s">
        <v>26</v>
      </c>
      <c r="D21" s="48"/>
      <c r="E21" s="48"/>
      <c r="F21" s="49"/>
      <c r="G21" s="48"/>
      <c r="H21" s="49"/>
      <c r="I21" s="19">
        <f>I9+I10+I17</f>
        <v>273946</v>
      </c>
      <c r="J21" s="23">
        <f>J9+J10+J17</f>
        <v>275977</v>
      </c>
      <c r="K21" s="19">
        <f>K9+K10+K17</f>
        <v>2031</v>
      </c>
      <c r="L21" s="49"/>
      <c r="M21" s="48"/>
      <c r="N21" s="49"/>
      <c r="O21" s="53"/>
      <c r="P21" s="48"/>
      <c r="Q21" s="50"/>
      <c r="R21" s="49"/>
      <c r="S21" s="48"/>
      <c r="T21" s="49"/>
      <c r="U21" s="48"/>
      <c r="V21" s="49"/>
      <c r="W21" s="48"/>
      <c r="X21" s="50"/>
      <c r="Y21" s="48"/>
      <c r="Z21" s="42"/>
    </row>
    <row r="22" spans="1:26" x14ac:dyDescent="0.25">
      <c r="A22" s="132" t="s">
        <v>33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</row>
    <row r="23" spans="1:26" ht="15.75" customHeight="1" x14ac:dyDescent="0.25">
      <c r="A23" s="131" t="s">
        <v>125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</row>
    <row r="24" spans="1:26" ht="29.25" customHeight="1" x14ac:dyDescent="0.25">
      <c r="A24" s="126" t="s">
        <v>128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</row>
    <row r="25" spans="1:26" ht="41.25" customHeight="1" x14ac:dyDescent="0.25">
      <c r="A25" s="126" t="s">
        <v>107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spans="1:26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6" ht="15.75" x14ac:dyDescent="0.25">
      <c r="A27" s="5"/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</row>
  </sheetData>
  <mergeCells count="59">
    <mergeCell ref="A1:Z1"/>
    <mergeCell ref="A2:Z2"/>
    <mergeCell ref="M27:Z27"/>
    <mergeCell ref="A25:Z25"/>
    <mergeCell ref="Z4:Z7"/>
    <mergeCell ref="Q5:R6"/>
    <mergeCell ref="L5:L7"/>
    <mergeCell ref="A24:Y24"/>
    <mergeCell ref="A23:S23"/>
    <mergeCell ref="A22:N22"/>
    <mergeCell ref="E5:F6"/>
    <mergeCell ref="S5:T6"/>
    <mergeCell ref="U5:V6"/>
    <mergeCell ref="W5:X6"/>
    <mergeCell ref="M6:M7"/>
    <mergeCell ref="N6:N7"/>
    <mergeCell ref="Y4:Y7"/>
    <mergeCell ref="B5:B7"/>
    <mergeCell ref="M4:P4"/>
    <mergeCell ref="A3:Y3"/>
    <mergeCell ref="K5:K7"/>
    <mergeCell ref="A4:A7"/>
    <mergeCell ref="B4:G4"/>
    <mergeCell ref="H4:H7"/>
    <mergeCell ref="I4:L4"/>
    <mergeCell ref="Q4:X4"/>
    <mergeCell ref="M5:N5"/>
    <mergeCell ref="O5:O7"/>
    <mergeCell ref="P5:P7"/>
    <mergeCell ref="C5:C7"/>
    <mergeCell ref="D5:D7"/>
    <mergeCell ref="G5:G7"/>
    <mergeCell ref="I5:I7"/>
    <mergeCell ref="J5:J7"/>
    <mergeCell ref="B9:B18"/>
    <mergeCell ref="B19:B20"/>
    <mergeCell ref="G9:G18"/>
    <mergeCell ref="G19:G20"/>
    <mergeCell ref="M9:M18"/>
    <mergeCell ref="M19:M20"/>
    <mergeCell ref="N9:N18"/>
    <mergeCell ref="N19:N20"/>
    <mergeCell ref="Q9:Q18"/>
    <mergeCell ref="R9:R18"/>
    <mergeCell ref="S9:S18"/>
    <mergeCell ref="S19:S20"/>
    <mergeCell ref="T9:T18"/>
    <mergeCell ref="T19:T20"/>
    <mergeCell ref="U9:U18"/>
    <mergeCell ref="U19:U20"/>
    <mergeCell ref="V9:V18"/>
    <mergeCell ref="V19:V20"/>
    <mergeCell ref="Z9:Z18"/>
    <mergeCell ref="Z19:Z20"/>
    <mergeCell ref="W9:W18"/>
    <mergeCell ref="W19:W20"/>
    <mergeCell ref="X9:X18"/>
    <mergeCell ref="X19:X20"/>
    <mergeCell ref="Y9:Y20"/>
  </mergeCells>
  <pageMargins left="0.19685039370078741" right="0.19685039370078741" top="0.31496062992125984" bottom="0.31496062992125984" header="0" footer="0"/>
  <pageSetup paperSize="9" scale="62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view="pageBreakPreview" zoomScale="90" zoomScaleNormal="90" zoomScaleSheetLayoutView="90" workbookViewId="0">
      <selection activeCell="AA19" sqref="AA19"/>
    </sheetView>
  </sheetViews>
  <sheetFormatPr defaultRowHeight="15" x14ac:dyDescent="0.25"/>
  <cols>
    <col min="1" max="1" width="5.7109375" customWidth="1"/>
    <col min="2" max="2" width="7.5703125" customWidth="1"/>
    <col min="3" max="3" width="19.5703125" customWidth="1"/>
    <col min="4" max="4" width="6.5703125" customWidth="1"/>
    <col min="5" max="5" width="6.85546875" customWidth="1"/>
    <col min="6" max="6" width="6.28515625" customWidth="1"/>
    <col min="7" max="7" width="7.42578125" customWidth="1"/>
    <col min="8" max="8" width="7" customWidth="1"/>
    <col min="9" max="9" width="8" customWidth="1"/>
    <col min="10" max="10" width="8.140625" customWidth="1"/>
    <col min="11" max="11" width="8" customWidth="1"/>
    <col min="12" max="12" width="15.28515625" customWidth="1"/>
    <col min="13" max="13" width="8.7109375" customWidth="1"/>
    <col min="14" max="14" width="6.5703125" customWidth="1"/>
    <col min="15" max="15" width="7.7109375" customWidth="1"/>
    <col min="16" max="16" width="9" customWidth="1"/>
    <col min="17" max="17" width="9.85546875" customWidth="1"/>
    <col min="18" max="18" width="9.7109375" customWidth="1"/>
    <col min="23" max="23" width="8.85546875" customWidth="1"/>
    <col min="25" max="25" width="14" customWidth="1"/>
    <col min="26" max="26" width="10.5703125" customWidth="1"/>
  </cols>
  <sheetData>
    <row r="1" spans="1:26" ht="15.75" x14ac:dyDescent="0.25">
      <c r="A1" s="123" t="s">
        <v>109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spans="1:26" ht="15.75" x14ac:dyDescent="0.25">
      <c r="A2" s="124" t="s">
        <v>54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6" ht="16.5" thickBot="1" x14ac:dyDescent="0.3">
      <c r="A3" s="121" t="s">
        <v>110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2"/>
    </row>
    <row r="4" spans="1:26" ht="51.75" customHeight="1" thickBot="1" x14ac:dyDescent="0.3">
      <c r="A4" s="136" t="s">
        <v>55</v>
      </c>
      <c r="B4" s="139" t="s">
        <v>56</v>
      </c>
      <c r="C4" s="140"/>
      <c r="D4" s="140"/>
      <c r="E4" s="140"/>
      <c r="F4" s="140"/>
      <c r="G4" s="141"/>
      <c r="H4" s="136" t="s">
        <v>57</v>
      </c>
      <c r="I4" s="139" t="s">
        <v>89</v>
      </c>
      <c r="J4" s="140"/>
      <c r="K4" s="140"/>
      <c r="L4" s="141"/>
      <c r="M4" s="139" t="s">
        <v>120</v>
      </c>
      <c r="N4" s="140"/>
      <c r="O4" s="140"/>
      <c r="P4" s="141"/>
      <c r="Q4" s="139" t="s">
        <v>58</v>
      </c>
      <c r="R4" s="140"/>
      <c r="S4" s="140"/>
      <c r="T4" s="140"/>
      <c r="U4" s="140"/>
      <c r="V4" s="140"/>
      <c r="W4" s="140"/>
      <c r="X4" s="141"/>
      <c r="Y4" s="136" t="s">
        <v>59</v>
      </c>
      <c r="Z4" s="98" t="s">
        <v>111</v>
      </c>
    </row>
    <row r="5" spans="1:26" ht="50.25" customHeight="1" thickBot="1" x14ac:dyDescent="0.3">
      <c r="A5" s="137"/>
      <c r="B5" s="136" t="s">
        <v>60</v>
      </c>
      <c r="C5" s="142" t="s">
        <v>61</v>
      </c>
      <c r="D5" s="136" t="s">
        <v>62</v>
      </c>
      <c r="E5" s="142" t="s">
        <v>63</v>
      </c>
      <c r="F5" s="145"/>
      <c r="G5" s="136" t="s">
        <v>64</v>
      </c>
      <c r="H5" s="137"/>
      <c r="I5" s="136" t="s">
        <v>65</v>
      </c>
      <c r="J5" s="136" t="s">
        <v>9</v>
      </c>
      <c r="K5" s="136" t="s">
        <v>66</v>
      </c>
      <c r="L5" s="136" t="s">
        <v>67</v>
      </c>
      <c r="M5" s="139" t="s">
        <v>68</v>
      </c>
      <c r="N5" s="141"/>
      <c r="O5" s="136" t="s">
        <v>69</v>
      </c>
      <c r="P5" s="136" t="s">
        <v>70</v>
      </c>
      <c r="Q5" s="142" t="s">
        <v>71</v>
      </c>
      <c r="R5" s="145"/>
      <c r="S5" s="142" t="s">
        <v>72</v>
      </c>
      <c r="T5" s="145"/>
      <c r="U5" s="142" t="s">
        <v>73</v>
      </c>
      <c r="V5" s="145"/>
      <c r="W5" s="142" t="s">
        <v>74</v>
      </c>
      <c r="X5" s="145"/>
      <c r="Y5" s="137"/>
      <c r="Z5" s="99"/>
    </row>
    <row r="6" spans="1:26" ht="79.5" customHeight="1" thickBot="1" x14ac:dyDescent="0.3">
      <c r="A6" s="137"/>
      <c r="B6" s="137"/>
      <c r="C6" s="143"/>
      <c r="D6" s="137"/>
      <c r="E6" s="144"/>
      <c r="F6" s="146"/>
      <c r="G6" s="137"/>
      <c r="H6" s="137"/>
      <c r="I6" s="137"/>
      <c r="J6" s="137"/>
      <c r="K6" s="137"/>
      <c r="L6" s="137"/>
      <c r="M6" s="136" t="s">
        <v>14</v>
      </c>
      <c r="N6" s="136" t="s">
        <v>75</v>
      </c>
      <c r="O6" s="137"/>
      <c r="P6" s="137"/>
      <c r="Q6" s="144"/>
      <c r="R6" s="146"/>
      <c r="S6" s="144"/>
      <c r="T6" s="146"/>
      <c r="U6" s="144"/>
      <c r="V6" s="146"/>
      <c r="W6" s="144"/>
      <c r="X6" s="146"/>
      <c r="Y6" s="137"/>
      <c r="Z6" s="99"/>
    </row>
    <row r="7" spans="1:26" ht="64.5" thickBot="1" x14ac:dyDescent="0.3">
      <c r="A7" s="138"/>
      <c r="B7" s="138"/>
      <c r="C7" s="144"/>
      <c r="D7" s="138"/>
      <c r="E7" s="62" t="s">
        <v>76</v>
      </c>
      <c r="F7" s="62" t="s">
        <v>17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62" t="s">
        <v>77</v>
      </c>
      <c r="R7" s="62" t="s">
        <v>112</v>
      </c>
      <c r="S7" s="62" t="s">
        <v>78</v>
      </c>
      <c r="T7" s="62" t="s">
        <v>113</v>
      </c>
      <c r="U7" s="62" t="s">
        <v>76</v>
      </c>
      <c r="V7" s="62" t="s">
        <v>17</v>
      </c>
      <c r="W7" s="62" t="s">
        <v>79</v>
      </c>
      <c r="X7" s="62" t="s">
        <v>114</v>
      </c>
      <c r="Y7" s="138"/>
      <c r="Z7" s="102"/>
    </row>
    <row r="8" spans="1:26" ht="15.75" thickBot="1" x14ac:dyDescent="0.3">
      <c r="A8" s="57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27">
        <v>16</v>
      </c>
      <c r="Q8" s="60">
        <v>17</v>
      </c>
      <c r="R8" s="60">
        <v>18</v>
      </c>
      <c r="S8" s="60">
        <v>19</v>
      </c>
      <c r="T8" s="60">
        <v>20</v>
      </c>
      <c r="U8" s="60">
        <v>21</v>
      </c>
      <c r="V8" s="60">
        <v>22</v>
      </c>
      <c r="W8" s="60">
        <v>23</v>
      </c>
      <c r="X8" s="60">
        <v>24</v>
      </c>
      <c r="Y8" s="60">
        <v>25</v>
      </c>
      <c r="Z8" s="42"/>
    </row>
    <row r="9" spans="1:26" ht="29.25" customHeight="1" x14ac:dyDescent="0.25">
      <c r="A9" s="78" t="s">
        <v>27</v>
      </c>
      <c r="B9" s="108" t="s">
        <v>115</v>
      </c>
      <c r="C9" s="40" t="s">
        <v>84</v>
      </c>
      <c r="D9" s="15"/>
      <c r="E9" s="12"/>
      <c r="F9" s="29"/>
      <c r="G9" s="113" t="s">
        <v>116</v>
      </c>
      <c r="H9" s="11"/>
      <c r="I9" s="16">
        <v>144300</v>
      </c>
      <c r="J9" s="20">
        <v>144300</v>
      </c>
      <c r="K9" s="24">
        <f t="shared" ref="K9:K20" si="0">J9-I9</f>
        <v>0</v>
      </c>
      <c r="L9" s="7"/>
      <c r="M9" s="103">
        <v>275977</v>
      </c>
      <c r="N9" s="98">
        <v>0</v>
      </c>
      <c r="O9" s="58" t="s">
        <v>40</v>
      </c>
      <c r="P9" s="28" t="s">
        <v>40</v>
      </c>
      <c r="Q9" s="95" t="s">
        <v>117</v>
      </c>
      <c r="R9" s="95" t="s">
        <v>118</v>
      </c>
      <c r="S9" s="98">
        <v>72.86</v>
      </c>
      <c r="T9" s="82">
        <v>71.81</v>
      </c>
      <c r="U9" s="82">
        <v>19.5</v>
      </c>
      <c r="V9" s="82">
        <v>19.5</v>
      </c>
      <c r="W9" s="82">
        <v>341</v>
      </c>
      <c r="X9" s="82">
        <v>272</v>
      </c>
      <c r="Y9" s="133" t="s">
        <v>132</v>
      </c>
      <c r="Z9" s="87" t="s">
        <v>122</v>
      </c>
    </row>
    <row r="10" spans="1:26" ht="42" customHeight="1" x14ac:dyDescent="0.25">
      <c r="A10" s="34" t="s">
        <v>28</v>
      </c>
      <c r="B10" s="109"/>
      <c r="C10" s="37" t="s">
        <v>80</v>
      </c>
      <c r="D10" s="25"/>
      <c r="E10" s="13"/>
      <c r="F10" s="9"/>
      <c r="G10" s="114"/>
      <c r="H10" s="6"/>
      <c r="I10" s="18">
        <f>I11</f>
        <v>126262</v>
      </c>
      <c r="J10" s="22">
        <f>J11</f>
        <v>128405</v>
      </c>
      <c r="K10" s="18">
        <f t="shared" si="0"/>
        <v>2143</v>
      </c>
      <c r="L10" s="8"/>
      <c r="M10" s="104"/>
      <c r="N10" s="99"/>
      <c r="O10" s="26" t="s">
        <v>40</v>
      </c>
      <c r="P10" s="25" t="s">
        <v>40</v>
      </c>
      <c r="Q10" s="96"/>
      <c r="R10" s="96"/>
      <c r="S10" s="99"/>
      <c r="T10" s="83"/>
      <c r="U10" s="83"/>
      <c r="V10" s="83"/>
      <c r="W10" s="83"/>
      <c r="X10" s="83"/>
      <c r="Y10" s="134"/>
      <c r="Z10" s="88"/>
    </row>
    <row r="11" spans="1:26" ht="84.75" customHeight="1" x14ac:dyDescent="0.25">
      <c r="A11" s="79" t="s">
        <v>29</v>
      </c>
      <c r="B11" s="109"/>
      <c r="C11" s="31" t="s">
        <v>85</v>
      </c>
      <c r="D11" s="25"/>
      <c r="E11" s="14"/>
      <c r="F11" s="10"/>
      <c r="G11" s="114"/>
      <c r="H11" s="6"/>
      <c r="I11" s="51">
        <f>SUM(I12:I16)</f>
        <v>126262</v>
      </c>
      <c r="J11" s="51">
        <f>SUM(J12:J16)</f>
        <v>128405</v>
      </c>
      <c r="K11" s="51">
        <f t="shared" si="0"/>
        <v>2143</v>
      </c>
      <c r="L11" s="8"/>
      <c r="M11" s="104"/>
      <c r="N11" s="99"/>
      <c r="O11" s="26" t="s">
        <v>40</v>
      </c>
      <c r="P11" s="25" t="s">
        <v>40</v>
      </c>
      <c r="Q11" s="96"/>
      <c r="R11" s="96"/>
      <c r="S11" s="99"/>
      <c r="T11" s="83"/>
      <c r="U11" s="83"/>
      <c r="V11" s="83"/>
      <c r="W11" s="83"/>
      <c r="X11" s="83"/>
      <c r="Y11" s="134"/>
      <c r="Z11" s="88"/>
    </row>
    <row r="12" spans="1:26" ht="27.75" customHeight="1" x14ac:dyDescent="0.25">
      <c r="A12" s="36" t="s">
        <v>30</v>
      </c>
      <c r="B12" s="109"/>
      <c r="C12" s="32" t="s">
        <v>136</v>
      </c>
      <c r="D12" s="25" t="s">
        <v>37</v>
      </c>
      <c r="E12" s="14">
        <v>3242</v>
      </c>
      <c r="F12" s="10">
        <v>3242</v>
      </c>
      <c r="G12" s="114"/>
      <c r="H12" s="6"/>
      <c r="I12" s="17">
        <v>18646</v>
      </c>
      <c r="J12" s="21">
        <v>18646</v>
      </c>
      <c r="K12" s="17">
        <f t="shared" si="0"/>
        <v>0</v>
      </c>
      <c r="L12" s="8"/>
      <c r="M12" s="104"/>
      <c r="N12" s="99"/>
      <c r="O12" s="26" t="s">
        <v>40</v>
      </c>
      <c r="P12" s="25" t="s">
        <v>40</v>
      </c>
      <c r="Q12" s="96"/>
      <c r="R12" s="96"/>
      <c r="S12" s="99"/>
      <c r="T12" s="83"/>
      <c r="U12" s="83"/>
      <c r="V12" s="83"/>
      <c r="W12" s="83"/>
      <c r="X12" s="83"/>
      <c r="Y12" s="134"/>
      <c r="Z12" s="88"/>
    </row>
    <row r="13" spans="1:26" ht="117" customHeight="1" x14ac:dyDescent="0.25">
      <c r="A13" s="36" t="s">
        <v>31</v>
      </c>
      <c r="B13" s="109"/>
      <c r="C13" s="33" t="s">
        <v>121</v>
      </c>
      <c r="D13" s="25"/>
      <c r="E13" s="14"/>
      <c r="F13" s="10"/>
      <c r="G13" s="114"/>
      <c r="H13" s="6"/>
      <c r="I13" s="17">
        <v>34670</v>
      </c>
      <c r="J13" s="21">
        <v>40396</v>
      </c>
      <c r="K13" s="17">
        <f t="shared" si="0"/>
        <v>5726</v>
      </c>
      <c r="L13" s="38" t="s">
        <v>131</v>
      </c>
      <c r="M13" s="104"/>
      <c r="N13" s="99"/>
      <c r="O13" s="26" t="s">
        <v>40</v>
      </c>
      <c r="P13" s="25" t="s">
        <v>40</v>
      </c>
      <c r="Q13" s="96"/>
      <c r="R13" s="96"/>
      <c r="S13" s="99"/>
      <c r="T13" s="83"/>
      <c r="U13" s="83"/>
      <c r="V13" s="83"/>
      <c r="W13" s="83"/>
      <c r="X13" s="83"/>
      <c r="Y13" s="134"/>
      <c r="Z13" s="88"/>
    </row>
    <row r="14" spans="1:26" ht="135" customHeight="1" x14ac:dyDescent="0.25">
      <c r="A14" s="36" t="s">
        <v>32</v>
      </c>
      <c r="B14" s="109"/>
      <c r="C14" s="33" t="s">
        <v>86</v>
      </c>
      <c r="D14" s="25"/>
      <c r="E14" s="14"/>
      <c r="F14" s="10"/>
      <c r="G14" s="114"/>
      <c r="H14" s="6"/>
      <c r="I14" s="17">
        <v>52994</v>
      </c>
      <c r="J14" s="21">
        <v>52994</v>
      </c>
      <c r="K14" s="17">
        <f t="shared" si="0"/>
        <v>0</v>
      </c>
      <c r="L14" s="75"/>
      <c r="M14" s="104"/>
      <c r="N14" s="99"/>
      <c r="O14" s="26" t="s">
        <v>40</v>
      </c>
      <c r="P14" s="25" t="s">
        <v>40</v>
      </c>
      <c r="Q14" s="96"/>
      <c r="R14" s="96"/>
      <c r="S14" s="99"/>
      <c r="T14" s="83"/>
      <c r="U14" s="83"/>
      <c r="V14" s="83"/>
      <c r="W14" s="83"/>
      <c r="X14" s="83"/>
      <c r="Y14" s="134"/>
      <c r="Z14" s="88"/>
    </row>
    <row r="15" spans="1:26" ht="167.25" customHeight="1" x14ac:dyDescent="0.25">
      <c r="A15" s="36" t="s">
        <v>96</v>
      </c>
      <c r="B15" s="109"/>
      <c r="C15" s="32" t="s">
        <v>87</v>
      </c>
      <c r="D15" s="25"/>
      <c r="E15" s="14"/>
      <c r="F15" s="10"/>
      <c r="G15" s="114"/>
      <c r="H15" s="6"/>
      <c r="I15" s="17">
        <v>16368</v>
      </c>
      <c r="J15" s="21">
        <v>16369</v>
      </c>
      <c r="K15" s="17">
        <f t="shared" si="0"/>
        <v>1</v>
      </c>
      <c r="L15" s="8"/>
      <c r="M15" s="104"/>
      <c r="N15" s="99"/>
      <c r="O15" s="26" t="s">
        <v>40</v>
      </c>
      <c r="P15" s="25" t="s">
        <v>40</v>
      </c>
      <c r="Q15" s="96"/>
      <c r="R15" s="96"/>
      <c r="S15" s="99"/>
      <c r="T15" s="83"/>
      <c r="U15" s="83"/>
      <c r="V15" s="83"/>
      <c r="W15" s="83"/>
      <c r="X15" s="83"/>
      <c r="Y15" s="134"/>
      <c r="Z15" s="88"/>
    </row>
    <row r="16" spans="1:26" ht="168" customHeight="1" x14ac:dyDescent="0.25">
      <c r="A16" s="36" t="s">
        <v>97</v>
      </c>
      <c r="B16" s="109"/>
      <c r="C16" s="39" t="s">
        <v>119</v>
      </c>
      <c r="D16" s="25"/>
      <c r="E16" s="14"/>
      <c r="F16" s="10"/>
      <c r="G16" s="114"/>
      <c r="H16" s="6"/>
      <c r="I16" s="17">
        <v>3584</v>
      </c>
      <c r="J16" s="21">
        <v>0</v>
      </c>
      <c r="K16" s="17">
        <f t="shared" si="0"/>
        <v>-3584</v>
      </c>
      <c r="L16" s="81" t="s">
        <v>129</v>
      </c>
      <c r="M16" s="104"/>
      <c r="N16" s="99"/>
      <c r="O16" s="26" t="s">
        <v>40</v>
      </c>
      <c r="P16" s="25" t="s">
        <v>40</v>
      </c>
      <c r="Q16" s="96"/>
      <c r="R16" s="96"/>
      <c r="S16" s="99"/>
      <c r="T16" s="83"/>
      <c r="U16" s="83"/>
      <c r="V16" s="83"/>
      <c r="W16" s="83"/>
      <c r="X16" s="83"/>
      <c r="Y16" s="134"/>
      <c r="Z16" s="88"/>
    </row>
    <row r="17" spans="1:26" x14ac:dyDescent="0.25">
      <c r="A17" s="34" t="s">
        <v>50</v>
      </c>
      <c r="B17" s="109"/>
      <c r="C17" s="30" t="s">
        <v>88</v>
      </c>
      <c r="D17" s="25"/>
      <c r="E17" s="14"/>
      <c r="F17" s="10"/>
      <c r="G17" s="114"/>
      <c r="H17" s="6"/>
      <c r="I17" s="18">
        <f>I18</f>
        <v>3384</v>
      </c>
      <c r="J17" s="22">
        <f>J18</f>
        <v>3272</v>
      </c>
      <c r="K17" s="18">
        <f t="shared" si="0"/>
        <v>-112</v>
      </c>
      <c r="L17" s="8"/>
      <c r="M17" s="104"/>
      <c r="N17" s="99"/>
      <c r="O17" s="26" t="s">
        <v>40</v>
      </c>
      <c r="P17" s="25" t="s">
        <v>40</v>
      </c>
      <c r="Q17" s="96"/>
      <c r="R17" s="96"/>
      <c r="S17" s="99"/>
      <c r="T17" s="83"/>
      <c r="U17" s="83"/>
      <c r="V17" s="83"/>
      <c r="W17" s="83"/>
      <c r="X17" s="83"/>
      <c r="Y17" s="134"/>
      <c r="Z17" s="88"/>
    </row>
    <row r="18" spans="1:26" ht="25.5" x14ac:dyDescent="0.25">
      <c r="A18" s="35" t="s">
        <v>51</v>
      </c>
      <c r="B18" s="109"/>
      <c r="C18" s="39" t="s">
        <v>82</v>
      </c>
      <c r="D18" s="76"/>
      <c r="E18" s="76"/>
      <c r="F18" s="77"/>
      <c r="G18" s="114"/>
      <c r="H18" s="6"/>
      <c r="I18" s="51">
        <f>SUM(I19:I20)</f>
        <v>3384</v>
      </c>
      <c r="J18" s="51">
        <f>SUM(J19:J20)</f>
        <v>3272</v>
      </c>
      <c r="K18" s="51">
        <f t="shared" si="0"/>
        <v>-112</v>
      </c>
      <c r="L18" s="8"/>
      <c r="M18" s="104"/>
      <c r="N18" s="99"/>
      <c r="O18" s="26" t="s">
        <v>40</v>
      </c>
      <c r="P18" s="25" t="s">
        <v>40</v>
      </c>
      <c r="Q18" s="96"/>
      <c r="R18" s="96"/>
      <c r="S18" s="99"/>
      <c r="T18" s="83"/>
      <c r="U18" s="83"/>
      <c r="V18" s="83"/>
      <c r="W18" s="83"/>
      <c r="X18" s="83"/>
      <c r="Y18" s="134"/>
      <c r="Z18" s="88"/>
    </row>
    <row r="19" spans="1:26" ht="178.5" x14ac:dyDescent="0.25">
      <c r="A19" s="36" t="s">
        <v>52</v>
      </c>
      <c r="B19" s="109"/>
      <c r="C19" s="33" t="s">
        <v>48</v>
      </c>
      <c r="D19" s="25" t="s">
        <v>81</v>
      </c>
      <c r="E19" s="14">
        <v>6</v>
      </c>
      <c r="F19" s="10">
        <v>6</v>
      </c>
      <c r="G19" s="114"/>
      <c r="H19" s="6"/>
      <c r="I19" s="17">
        <v>696</v>
      </c>
      <c r="J19" s="21">
        <v>584</v>
      </c>
      <c r="K19" s="17">
        <f t="shared" si="0"/>
        <v>-112</v>
      </c>
      <c r="L19" s="81" t="s">
        <v>130</v>
      </c>
      <c r="M19" s="104"/>
      <c r="N19" s="99"/>
      <c r="O19" s="26" t="s">
        <v>40</v>
      </c>
      <c r="P19" s="25" t="s">
        <v>40</v>
      </c>
      <c r="Q19" s="96"/>
      <c r="R19" s="96"/>
      <c r="S19" s="99"/>
      <c r="T19" s="83"/>
      <c r="U19" s="83"/>
      <c r="V19" s="83"/>
      <c r="W19" s="83"/>
      <c r="X19" s="83"/>
      <c r="Y19" s="134"/>
      <c r="Z19" s="88"/>
    </row>
    <row r="20" spans="1:26" ht="15.75" thickBot="1" x14ac:dyDescent="0.3">
      <c r="A20" s="80" t="s">
        <v>53</v>
      </c>
      <c r="B20" s="112"/>
      <c r="C20" s="65" t="s">
        <v>49</v>
      </c>
      <c r="D20" s="66" t="s">
        <v>81</v>
      </c>
      <c r="E20" s="67">
        <v>14</v>
      </c>
      <c r="F20" s="68">
        <v>14</v>
      </c>
      <c r="G20" s="117"/>
      <c r="H20" s="69"/>
      <c r="I20" s="70">
        <v>2688</v>
      </c>
      <c r="J20" s="71">
        <v>2688</v>
      </c>
      <c r="K20" s="72">
        <f t="shared" si="0"/>
        <v>0</v>
      </c>
      <c r="L20" s="73"/>
      <c r="M20" s="107"/>
      <c r="N20" s="102"/>
      <c r="O20" s="59" t="s">
        <v>40</v>
      </c>
      <c r="P20" s="66" t="s">
        <v>40</v>
      </c>
      <c r="Q20" s="148"/>
      <c r="R20" s="148"/>
      <c r="S20" s="102"/>
      <c r="T20" s="86"/>
      <c r="U20" s="86"/>
      <c r="V20" s="86"/>
      <c r="W20" s="86"/>
      <c r="X20" s="86"/>
      <c r="Y20" s="135"/>
      <c r="Z20" s="91"/>
    </row>
    <row r="21" spans="1:26" ht="26.25" thickBot="1" x14ac:dyDescent="0.3">
      <c r="A21" s="46"/>
      <c r="B21" s="1"/>
      <c r="C21" s="41" t="s">
        <v>135</v>
      </c>
      <c r="D21" s="48"/>
      <c r="E21" s="48"/>
      <c r="F21" s="49"/>
      <c r="G21" s="48"/>
      <c r="H21" s="49"/>
      <c r="I21" s="19">
        <f>I9+I10+I17</f>
        <v>273946</v>
      </c>
      <c r="J21" s="23">
        <f>J9+J10+J17</f>
        <v>275977</v>
      </c>
      <c r="K21" s="19">
        <f>K9+K10+K17</f>
        <v>2031</v>
      </c>
      <c r="L21" s="49"/>
      <c r="M21" s="48"/>
      <c r="N21" s="49"/>
      <c r="O21" s="61"/>
      <c r="P21" s="48"/>
      <c r="Q21" s="50"/>
      <c r="R21" s="49"/>
      <c r="S21" s="48"/>
      <c r="T21" s="49"/>
      <c r="U21" s="48"/>
      <c r="V21" s="49"/>
      <c r="W21" s="48"/>
      <c r="X21" s="50"/>
      <c r="Y21" s="48"/>
      <c r="Z21" s="42"/>
    </row>
    <row r="22" spans="1:26" ht="15" customHeight="1" x14ac:dyDescent="0.25">
      <c r="A22" s="147" t="s">
        <v>83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6" ht="15" customHeight="1" x14ac:dyDescent="0.25">
      <c r="A23" s="126" t="s">
        <v>126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</row>
    <row r="24" spans="1:26" ht="15" customHeight="1" x14ac:dyDescent="0.25">
      <c r="A24" s="126" t="s">
        <v>133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spans="1:26" ht="38.25" customHeight="1" x14ac:dyDescent="0.25">
      <c r="A25" s="126" t="s">
        <v>134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spans="1:26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6" ht="15.75" x14ac:dyDescent="0.25">
      <c r="A27" s="5"/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</row>
  </sheetData>
  <mergeCells count="48">
    <mergeCell ref="R9:R20"/>
    <mergeCell ref="S9:S20"/>
    <mergeCell ref="B9:B20"/>
    <mergeCell ref="G9:G20"/>
    <mergeCell ref="M9:M20"/>
    <mergeCell ref="N9:N20"/>
    <mergeCell ref="Q9:Q20"/>
    <mergeCell ref="A25:Z25"/>
    <mergeCell ref="M27:Z27"/>
    <mergeCell ref="A22:N22"/>
    <mergeCell ref="A23:Y23"/>
    <mergeCell ref="A24:Z24"/>
    <mergeCell ref="I5:I7"/>
    <mergeCell ref="J5:J7"/>
    <mergeCell ref="K5:K7"/>
    <mergeCell ref="L5:L7"/>
    <mergeCell ref="W5:X6"/>
    <mergeCell ref="M6:M7"/>
    <mergeCell ref="N6:N7"/>
    <mergeCell ref="M5:N5"/>
    <mergeCell ref="O5:O7"/>
    <mergeCell ref="P5:P7"/>
    <mergeCell ref="Q5:R6"/>
    <mergeCell ref="S5:T6"/>
    <mergeCell ref="U5:V6"/>
    <mergeCell ref="A1:Z1"/>
    <mergeCell ref="A2:Z2"/>
    <mergeCell ref="A3:Y3"/>
    <mergeCell ref="A4:A7"/>
    <mergeCell ref="B4:G4"/>
    <mergeCell ref="H4:H7"/>
    <mergeCell ref="I4:L4"/>
    <mergeCell ref="M4:P4"/>
    <mergeCell ref="Q4:X4"/>
    <mergeCell ref="Y4:Y7"/>
    <mergeCell ref="Z4:Z7"/>
    <mergeCell ref="B5:B7"/>
    <mergeCell ref="C5:C7"/>
    <mergeCell ref="D5:D7"/>
    <mergeCell ref="E5:F6"/>
    <mergeCell ref="G5:G7"/>
    <mergeCell ref="Y9:Y20"/>
    <mergeCell ref="Z9:Z20"/>
    <mergeCell ref="T9:T20"/>
    <mergeCell ref="U9:U20"/>
    <mergeCell ref="V9:V20"/>
    <mergeCell ref="W9:W20"/>
    <mergeCell ref="X9:X20"/>
  </mergeCells>
  <pageMargins left="0.31496062992125984" right="0.31496062992125984" top="0.35433070866141736" bottom="0.35433070866141736" header="0.31496062992125984" footer="0.31496062992125984"/>
  <pageSetup paperSize="9" scale="59" orientation="landscape" r:id="rId1"/>
  <rowBreaks count="1" manualBreakCount="1">
    <brk id="1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рус</vt:lpstr>
      <vt:lpstr>каз</vt:lpstr>
      <vt:lpstr>каз!Область_печати</vt:lpstr>
      <vt:lpstr>рус!Область_печати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2016-05-19T04:15:19Z</dcterms:modified>
</cp:coreProperties>
</file>