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.Novickaya\Desktop\публикация в СМИ\"/>
    </mc:Choice>
  </mc:AlternateContent>
  <xr:revisionPtr revIDLastSave="0" documentId="8_{04C95AD6-4E2E-4622-ACD6-43B46E4C3B71}" xr6:coauthVersionLast="36" xr6:coauthVersionMax="36" xr10:uidLastSave="{00000000-0000-0000-0000-000000000000}"/>
  <bookViews>
    <workbookView xWindow="0" yWindow="0" windowWidth="24720" windowHeight="12225" xr2:uid="{B6800E72-74BE-4FFE-9409-DFF81A65785A}"/>
  </bookViews>
  <sheets>
    <sheet name="тарифная смета" sheetId="1" r:id="rId1"/>
  </sheets>
  <externalReferences>
    <externalReference r:id="rId2"/>
    <externalReference r:id="rId3"/>
    <externalReference r:id="rId4"/>
    <externalReference r:id="rId5"/>
  </externalReferences>
  <definedNames>
    <definedName name="Z_366BCDAD_A223_4124_9467_9028F89F3F59_.wvu.PrintArea" localSheetId="0" hidden="1">'тарифная смета'!$A$1:$F$66</definedName>
    <definedName name="Z_366BCDAD_A223_4124_9467_9028F89F3F59_.wvu.PrintTitles" localSheetId="0" hidden="1">'тарифная смета'!$13:$16</definedName>
    <definedName name="Z_366BCDAD_A223_4124_9467_9028F89F3F59_.wvu.Rows" localSheetId="0" hidden="1">'тарифная смета'!#REF!,'тарифная смета'!#REF!,'тарифная смета'!#REF!,'тарифная смета'!#REF!,'тарифная смета'!#REF!,'тарифная смета'!#REF!,'тарифная смета'!#REF!,'тарифная смета'!#REF!</definedName>
    <definedName name="Z_5CB77068_DD01_4AAE_AEDC_C873E224D8A1_.wvu.PrintArea" localSheetId="0" hidden="1">'тарифная смета'!$A$1:$F$66</definedName>
    <definedName name="Z_5CB77068_DD01_4AAE_AEDC_C873E224D8A1_.wvu.PrintTitles" localSheetId="0" hidden="1">'тарифная смета'!$13:$16</definedName>
    <definedName name="Z_5CB77068_DD01_4AAE_AEDC_C873E224D8A1_.wvu.Rows" localSheetId="0" hidden="1">'тарифная смета'!#REF!,'тарифная смета'!#REF!,'тарифная смета'!#REF!,'тарифная смета'!#REF!,'тарифная смета'!#REF!,'тарифная смета'!#REF!,'тарифная смета'!#REF!,'тарифная смета'!#REF!</definedName>
    <definedName name="Z_AA8FD3B9_798D_484F_B3B6_FFFA7AE253D4_.wvu.PrintArea" localSheetId="0" hidden="1">'тарифная смета'!$A$1:$B$63</definedName>
    <definedName name="Z_AA8FD3B9_798D_484F_B3B6_FFFA7AE253D4_.wvu.Rows" localSheetId="0" hidden="1">'тарифная смета'!#REF!</definedName>
    <definedName name="а1">#REF!</definedName>
    <definedName name="вв">#REF!</definedName>
    <definedName name="д">#REF!</definedName>
    <definedName name="_xlnm.Print_Titles" localSheetId="0">'тарифная смета'!$13:$16</definedName>
    <definedName name="Заголовок">#REF!</definedName>
    <definedName name="Инв">#REF!</definedName>
    <definedName name="_xlnm.Print_Area" localSheetId="0">'тарифная смета'!$A$1:$H$76</definedName>
    <definedName name="ф">#REF!</definedName>
    <definedName name="ы">#REF!</definedName>
    <definedName name="ЮУЖД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E64" i="1"/>
  <c r="G62" i="1"/>
  <c r="E62" i="1"/>
  <c r="F62" i="1" s="1"/>
  <c r="G60" i="1"/>
  <c r="F60" i="1"/>
  <c r="D58" i="1"/>
  <c r="D18" i="1" s="1"/>
  <c r="D17" i="1" s="1"/>
  <c r="G57" i="1"/>
  <c r="E57" i="1"/>
  <c r="E56" i="1"/>
  <c r="G56" i="1" s="1"/>
  <c r="E55" i="1"/>
  <c r="G55" i="1" s="1"/>
  <c r="E54" i="1"/>
  <c r="G54" i="1" s="1"/>
  <c r="G53" i="1"/>
  <c r="E53" i="1"/>
  <c r="G52" i="1"/>
  <c r="F52" i="1"/>
  <c r="E52" i="1"/>
  <c r="E51" i="1"/>
  <c r="G51" i="1" s="1"/>
  <c r="G50" i="1"/>
  <c r="E50" i="1"/>
  <c r="F50" i="1" s="1"/>
  <c r="F49" i="1"/>
  <c r="D49" i="1"/>
  <c r="F48" i="1"/>
  <c r="E48" i="1"/>
  <c r="F47" i="1"/>
  <c r="E47" i="1"/>
  <c r="E46" i="1"/>
  <c r="G46" i="1" s="1"/>
  <c r="G45" i="1"/>
  <c r="F45" i="1"/>
  <c r="E45" i="1"/>
  <c r="G44" i="1"/>
  <c r="F44" i="1"/>
  <c r="E44" i="1"/>
  <c r="F43" i="1"/>
  <c r="E43" i="1"/>
  <c r="G43" i="1" s="1"/>
  <c r="E42" i="1"/>
  <c r="G42" i="1" s="1"/>
  <c r="G41" i="1"/>
  <c r="E41" i="1"/>
  <c r="F41" i="1" s="1"/>
  <c r="G40" i="1"/>
  <c r="F40" i="1"/>
  <c r="E40" i="1"/>
  <c r="F39" i="1"/>
  <c r="E39" i="1"/>
  <c r="G39" i="1" s="1"/>
  <c r="E38" i="1"/>
  <c r="G38" i="1" s="1"/>
  <c r="G37" i="1"/>
  <c r="F37" i="1"/>
  <c r="E37" i="1"/>
  <c r="G36" i="1"/>
  <c r="F36" i="1"/>
  <c r="E36" i="1"/>
  <c r="F35" i="1"/>
  <c r="E35" i="1"/>
  <c r="G35" i="1" s="1"/>
  <c r="E34" i="1"/>
  <c r="G34" i="1" s="1"/>
  <c r="F33" i="1"/>
  <c r="D33" i="1"/>
  <c r="F32" i="1"/>
  <c r="E32" i="1"/>
  <c r="G32" i="1" s="1"/>
  <c r="E31" i="1"/>
  <c r="E29" i="1" s="1"/>
  <c r="D29" i="1"/>
  <c r="G28" i="1"/>
  <c r="F28" i="1"/>
  <c r="E28" i="1"/>
  <c r="G27" i="1"/>
  <c r="F27" i="1"/>
  <c r="E27" i="1"/>
  <c r="F26" i="1"/>
  <c r="E26" i="1"/>
  <c r="G26" i="1" s="1"/>
  <c r="E25" i="1"/>
  <c r="G25" i="1" s="1"/>
  <c r="G24" i="1"/>
  <c r="E24" i="1"/>
  <c r="F24" i="1" s="1"/>
  <c r="G23" i="1"/>
  <c r="F23" i="1"/>
  <c r="E23" i="1"/>
  <c r="F22" i="1"/>
  <c r="E22" i="1"/>
  <c r="G22" i="1" s="1"/>
  <c r="E21" i="1"/>
  <c r="G21" i="1" s="1"/>
  <c r="G20" i="1"/>
  <c r="F20" i="1"/>
  <c r="E20" i="1"/>
  <c r="G29" i="1" l="1"/>
  <c r="F29" i="1"/>
  <c r="F25" i="1"/>
  <c r="F31" i="1"/>
  <c r="F34" i="1"/>
  <c r="F42" i="1"/>
  <c r="F51" i="1"/>
  <c r="D61" i="1"/>
  <c r="D63" i="1" s="1"/>
  <c r="D66" i="1" s="1"/>
  <c r="G31" i="1"/>
  <c r="E61" i="1"/>
  <c r="F21" i="1"/>
  <c r="F38" i="1"/>
  <c r="F46" i="1"/>
  <c r="E18" i="1"/>
  <c r="G61" i="1" l="1"/>
  <c r="F61" i="1"/>
  <c r="E63" i="1"/>
  <c r="F18" i="1"/>
  <c r="G18" i="1"/>
  <c r="E17" i="1"/>
  <c r="E66" i="1" l="1"/>
  <c r="G63" i="1"/>
  <c r="F63" i="1"/>
  <c r="G17" i="1"/>
  <c r="F17" i="1"/>
  <c r="E58" i="1"/>
  <c r="G58" i="1" l="1"/>
  <c r="F58" i="1"/>
  <c r="E59" i="1"/>
  <c r="G59" i="1" l="1"/>
  <c r="F59" i="1"/>
</calcChain>
</file>

<file path=xl/sharedStrings.xml><?xml version="1.0" encoding="utf-8"?>
<sst xmlns="http://schemas.openxmlformats.org/spreadsheetml/2006/main" count="150" uniqueCount="104">
  <si>
    <t>Приложение 1</t>
  </si>
  <si>
    <t>к Правилам формирования тарифов</t>
  </si>
  <si>
    <t>форма 5</t>
  </si>
  <si>
    <t>Форма, предназначенная  для сбора административных данных</t>
  </si>
  <si>
    <t xml:space="preserve">Отчет об исполнении тарифной  сметы  на регулируемые услуги </t>
  </si>
  <si>
    <t>Отчетный период:  за  1 полугодие 2022г
Индекс: ИТС-1
Периодичность: полугодовая
Представляют: субъекты естественной монополии, за исключением региональной электросетевой компании
Куда представляется форма:  в ведомство государственного органа, осуществляющее руководство в соответствующих сферах естественных монополий или в его территориальное подразделение
Срок представления -ежегодно  не позднее 1 августа года ,следующего за отчетным периодом.</t>
  </si>
  <si>
    <t>№ п/п</t>
  </si>
  <si>
    <t>Наименование показателей тарифной сметы</t>
  </si>
  <si>
    <t>Ед.изм</t>
  </si>
  <si>
    <t xml:space="preserve">Предусмотрено в утвержденной тарифной смете на 2022 год </t>
  </si>
  <si>
    <t>Ожидаемые показатели тарифной сметы за 1 полугодие  2022г</t>
  </si>
  <si>
    <t>Откл +,-</t>
  </si>
  <si>
    <t>Отклонение, в %</t>
  </si>
  <si>
    <t>Причины отклонения**</t>
  </si>
  <si>
    <t>Затраты по снабжению тепловой энергией, всего</t>
  </si>
  <si>
    <t>тыс.тенге</t>
  </si>
  <si>
    <t>Общие и административные расходы, всего</t>
  </si>
  <si>
    <t>в том числе:</t>
  </si>
  <si>
    <t>Заработная плата административного персонала</t>
  </si>
  <si>
    <t>социальный налог, социальные отчисления</t>
  </si>
  <si>
    <t>отчисления  на обязательное социальное медицинское страхование</t>
  </si>
  <si>
    <t>Амортизация</t>
  </si>
  <si>
    <t>налоговые платежи и сборы</t>
  </si>
  <si>
    <t>командировочные</t>
  </si>
  <si>
    <t>коммунальные услуги</t>
  </si>
  <si>
    <t>услуги связи</t>
  </si>
  <si>
    <t>услуги банка</t>
  </si>
  <si>
    <t xml:space="preserve">В связи с увеличением количества банковских операций. При корректировке тарифной сметы затраты  будут  откорректированы.  </t>
  </si>
  <si>
    <t>другие раходы</t>
  </si>
  <si>
    <t>10.1</t>
  </si>
  <si>
    <t>услуги автотранспортного предприятия</t>
  </si>
  <si>
    <t>10.2</t>
  </si>
  <si>
    <t>юридические и нотариальные услуги</t>
  </si>
  <si>
    <t>10.3</t>
  </si>
  <si>
    <t>услуги по сбору комунальных платежей</t>
  </si>
  <si>
    <t>10.4</t>
  </si>
  <si>
    <t>услуги инкассации</t>
  </si>
  <si>
    <t>10.5</t>
  </si>
  <si>
    <t>услуги почтовой связи</t>
  </si>
  <si>
    <t>10.6</t>
  </si>
  <si>
    <t>услуги дезостанции</t>
  </si>
  <si>
    <t>10.7</t>
  </si>
  <si>
    <t>услуги спецавтотранспорта</t>
  </si>
  <si>
    <t>10.8</t>
  </si>
  <si>
    <t>услуги охраны</t>
  </si>
  <si>
    <t>10.9</t>
  </si>
  <si>
    <t>комплектующие к оргтехнике</t>
  </si>
  <si>
    <t>10.10</t>
  </si>
  <si>
    <t>канцелярские расходы</t>
  </si>
  <si>
    <t>10.11</t>
  </si>
  <si>
    <t>содержание зданий</t>
  </si>
  <si>
    <t>10.12</t>
  </si>
  <si>
    <t>подготовка кадров</t>
  </si>
  <si>
    <t>10.13</t>
  </si>
  <si>
    <t>услуги СМИ</t>
  </si>
  <si>
    <t xml:space="preserve">Согласно производственной необходимости (опубликование отчета по ИП, отчета  по тарифной смете за год). При корректировке тарифной сметы затраты  будут  откорректированы.  </t>
  </si>
  <si>
    <t>10.14</t>
  </si>
  <si>
    <t>расходы по охране труда</t>
  </si>
  <si>
    <t>10.15</t>
  </si>
  <si>
    <t>страхование ГПО</t>
  </si>
  <si>
    <t>10.16</t>
  </si>
  <si>
    <t>вспомогательные материалы</t>
  </si>
  <si>
    <t>10.17</t>
  </si>
  <si>
    <t>услуги финансовой и технической экспертизы</t>
  </si>
  <si>
    <t>10.18</t>
  </si>
  <si>
    <t>аренда помещений</t>
  </si>
  <si>
    <t>10.19</t>
  </si>
  <si>
    <t>аудиторские услуги</t>
  </si>
  <si>
    <t>10.20</t>
  </si>
  <si>
    <t>периодическая печать (подписка)</t>
  </si>
  <si>
    <t>10.21</t>
  </si>
  <si>
    <t xml:space="preserve">вода и канализация </t>
  </si>
  <si>
    <t>За счет увеличения тарифов для юр лиц</t>
  </si>
  <si>
    <t>10.22</t>
  </si>
  <si>
    <t>услуги сторонних организаций</t>
  </si>
  <si>
    <t>10.23</t>
  </si>
  <si>
    <t>Расходы на содержание автотранспорта</t>
  </si>
  <si>
    <t>10.24</t>
  </si>
  <si>
    <t>ГСМ</t>
  </si>
  <si>
    <t>10.25</t>
  </si>
  <si>
    <t>Запасные части</t>
  </si>
  <si>
    <t>10.26</t>
  </si>
  <si>
    <t>Страхование автотранспорта</t>
  </si>
  <si>
    <t>10.27</t>
  </si>
  <si>
    <t>Обслуживание пожарной сигнализации исистемы голосового(речевого)оповещения о пожаре</t>
  </si>
  <si>
    <t>11</t>
  </si>
  <si>
    <t>Всего затрат</t>
  </si>
  <si>
    <t>Прибыль</t>
  </si>
  <si>
    <t>13</t>
  </si>
  <si>
    <t>Регулируемая база  задействованных активов (РБА)</t>
  </si>
  <si>
    <t>Всего доходов</t>
  </si>
  <si>
    <t>15</t>
  </si>
  <si>
    <t>Объём оказываемых услуг</t>
  </si>
  <si>
    <t>тыс.Гкал</t>
  </si>
  <si>
    <t>За 1 полугодие 2022г. на объём услуг по снабжению тепловой энергией повлиял температурный фактор.</t>
  </si>
  <si>
    <t>Тариф без (НДС)</t>
  </si>
  <si>
    <t>тенге/Гкал</t>
  </si>
  <si>
    <t>17</t>
  </si>
  <si>
    <t>Тариф на производство тепловой энергии</t>
  </si>
  <si>
    <t>Тариф на передачу и распределение тепловой энергии</t>
  </si>
  <si>
    <t>19</t>
  </si>
  <si>
    <t>Тариф на снабжение тепловой энергией, без учёта НДС *</t>
  </si>
  <si>
    <t>* Фактически сложившиеся  показатели в тарифной смете за 1 полугодие  2022г являются предварительными, так как на момент  предоставления  отчета  ТОО "Севказэнергосбыт» бухгалтерский период не закрыт</t>
  </si>
  <si>
    <t>** Тарифная смета утверждена на год. Освоение до конца года запланировано в полном объеме.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</si>
</sst>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"/>
    <numFmt numFmtId="166" formatCode="#,##0.0_ ;[Red]\-#,##0.0\ "/>
    <numFmt numFmtId="167" formatCode="#,##0.00_ ;[Red]\-#,##0.00\ 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1"/>
      <name val="Arial Cyr"/>
      <family val="2"/>
      <charset val="204"/>
    </font>
    <font>
      <sz val="14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5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color indexed="8"/>
      <name val="Times New Roman"/>
      <family val="1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76">
    <xf numFmtId="0" fontId="0" fillId="0" borderId="0" xfId="0"/>
    <xf numFmtId="0" fontId="2" fillId="0" borderId="0" xfId="1" applyFont="1" applyFill="1"/>
    <xf numFmtId="0" fontId="3" fillId="0" borderId="0" xfId="0" applyFont="1" applyFill="1" applyAlignment="1">
      <alignment horizontal="right" vertical="center"/>
    </xf>
    <xf numFmtId="0" fontId="4" fillId="0" borderId="0" xfId="1" applyFont="1" applyFill="1" applyAlignment="1">
      <alignment horizontal="center" vertical="center" wrapText="1"/>
    </xf>
    <xf numFmtId="0" fontId="1" fillId="0" borderId="0" xfId="1" applyFont="1" applyFill="1"/>
    <xf numFmtId="0" fontId="5" fillId="0" borderId="0" xfId="1" applyFont="1" applyFill="1" applyBorder="1" applyAlignment="1">
      <alignment horizontal="left" wrapText="1"/>
    </xf>
    <xf numFmtId="0" fontId="6" fillId="2" borderId="1" xfId="1" applyFont="1" applyFill="1" applyBorder="1" applyAlignment="1">
      <alignment horizontal="center" vertical="center" wrapText="1"/>
    </xf>
    <xf numFmtId="0" fontId="7" fillId="0" borderId="0" xfId="1" applyFont="1" applyFill="1"/>
    <xf numFmtId="0" fontId="8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3" fontId="12" fillId="0" borderId="1" xfId="1" applyNumberFormat="1" applyFont="1" applyFill="1" applyBorder="1" applyAlignment="1">
      <alignment horizontal="center" vertical="center" wrapText="1"/>
    </xf>
    <xf numFmtId="3" fontId="12" fillId="3" borderId="1" xfId="1" applyNumberFormat="1" applyFont="1" applyFill="1" applyBorder="1" applyAlignment="1">
      <alignment horizontal="center" vertical="center" wrapText="1"/>
    </xf>
    <xf numFmtId="3" fontId="12" fillId="3" borderId="1" xfId="1" applyNumberFormat="1" applyFont="1" applyFill="1" applyBorder="1" applyAlignment="1">
      <alignment horizontal="left" vertical="center" wrapText="1"/>
    </xf>
    <xf numFmtId="165" fontId="13" fillId="0" borderId="0" xfId="1" applyNumberFormat="1" applyFont="1" applyFill="1" applyAlignment="1">
      <alignment vertical="center"/>
    </xf>
    <xf numFmtId="0" fontId="13" fillId="0" borderId="0" xfId="1" applyFont="1" applyFill="1" applyAlignment="1">
      <alignment vertical="center"/>
    </xf>
    <xf numFmtId="164" fontId="11" fillId="0" borderId="1" xfId="1" applyNumberFormat="1" applyFont="1" applyFill="1" applyBorder="1" applyAlignment="1">
      <alignment horizontal="left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3" fontId="12" fillId="0" borderId="1" xfId="1" applyNumberFormat="1" applyFont="1" applyFill="1" applyBorder="1" applyAlignment="1">
      <alignment horizontal="left" vertical="center" wrapText="1"/>
    </xf>
    <xf numFmtId="164" fontId="13" fillId="0" borderId="0" xfId="1" applyNumberFormat="1" applyFont="1" applyFill="1" applyAlignment="1">
      <alignment vertical="center"/>
    </xf>
    <xf numFmtId="164" fontId="14" fillId="0" borderId="1" xfId="1" applyNumberFormat="1" applyFont="1" applyFill="1" applyBorder="1" applyAlignment="1">
      <alignment vertical="center" wrapText="1"/>
    </xf>
    <xf numFmtId="164" fontId="12" fillId="0" borderId="1" xfId="1" applyNumberFormat="1" applyFont="1" applyFill="1" applyBorder="1" applyAlignment="1">
      <alignment horizontal="left" vertical="center" wrapText="1"/>
    </xf>
    <xf numFmtId="164" fontId="15" fillId="0" borderId="0" xfId="1" applyNumberFormat="1" applyFont="1" applyFill="1" applyAlignment="1">
      <alignment vertical="center"/>
    </xf>
    <xf numFmtId="3" fontId="12" fillId="0" borderId="1" xfId="1" applyNumberFormat="1" applyFont="1" applyFill="1" applyBorder="1" applyAlignment="1">
      <alignment vertical="center" wrapText="1"/>
    </xf>
    <xf numFmtId="0" fontId="7" fillId="0" borderId="0" xfId="2" applyFont="1" applyFill="1" applyAlignment="1">
      <alignment vertical="center" wrapText="1"/>
    </xf>
    <xf numFmtId="3" fontId="17" fillId="0" borderId="1" xfId="1" applyNumberFormat="1" applyFont="1" applyFill="1" applyBorder="1" applyAlignment="1">
      <alignment vertical="center"/>
    </xf>
    <xf numFmtId="164" fontId="18" fillId="0" borderId="1" xfId="1" applyNumberFormat="1" applyFont="1" applyFill="1" applyBorder="1" applyAlignment="1">
      <alignment horizontal="left"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3" fontId="12" fillId="0" borderId="1" xfId="1" applyNumberFormat="1" applyFont="1" applyFill="1" applyBorder="1" applyAlignment="1">
      <alignment horizontal="justify" vertical="center" wrapText="1"/>
    </xf>
    <xf numFmtId="166" fontId="12" fillId="0" borderId="1" xfId="1" applyNumberFormat="1" applyFont="1" applyFill="1" applyBorder="1" applyAlignment="1">
      <alignment horizontal="center" vertical="center" wrapText="1"/>
    </xf>
    <xf numFmtId="164" fontId="12" fillId="3" borderId="1" xfId="1" applyNumberFormat="1" applyFont="1" applyFill="1" applyBorder="1" applyAlignment="1">
      <alignment horizontal="center" vertical="center" wrapText="1"/>
    </xf>
    <xf numFmtId="3" fontId="12" fillId="3" borderId="1" xfId="1" applyNumberFormat="1" applyFont="1" applyFill="1" applyBorder="1" applyAlignment="1">
      <alignment horizontal="justify" vertical="center" wrapText="1"/>
    </xf>
    <xf numFmtId="164" fontId="12" fillId="0" borderId="1" xfId="1" applyNumberFormat="1" applyFont="1" applyFill="1" applyBorder="1" applyAlignment="1">
      <alignment vertical="center"/>
    </xf>
    <xf numFmtId="49" fontId="9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left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166" fontId="12" fillId="3" borderId="1" xfId="1" applyNumberFormat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left" vertical="center" wrapText="1"/>
    </xf>
    <xf numFmtId="167" fontId="6" fillId="0" borderId="1" xfId="1" applyNumberFormat="1" applyFont="1" applyFill="1" applyBorder="1" applyAlignment="1">
      <alignment horizontal="center" vertical="center" wrapText="1"/>
    </xf>
    <xf numFmtId="167" fontId="19" fillId="0" borderId="0" xfId="1" applyNumberFormat="1" applyFont="1" applyFill="1" applyAlignment="1">
      <alignment vertical="center"/>
    </xf>
    <xf numFmtId="164" fontId="19" fillId="0" borderId="0" xfId="1" applyNumberFormat="1" applyFont="1" applyFill="1" applyAlignment="1">
      <alignment vertical="center"/>
    </xf>
    <xf numFmtId="0" fontId="12" fillId="0" borderId="1" xfId="1" applyFont="1" applyFill="1" applyBorder="1" applyAlignment="1">
      <alignment horizontal="left" vertical="center" wrapText="1"/>
    </xf>
    <xf numFmtId="167" fontId="12" fillId="3" borderId="1" xfId="1" applyNumberFormat="1" applyFont="1" applyFill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justify" vertical="center" wrapText="1"/>
    </xf>
    <xf numFmtId="0" fontId="15" fillId="0" borderId="0" xfId="1" applyFont="1" applyFill="1"/>
    <xf numFmtId="1" fontId="15" fillId="0" borderId="0" xfId="1" applyNumberFormat="1" applyFont="1" applyFill="1"/>
    <xf numFmtId="0" fontId="12" fillId="3" borderId="1" xfId="1" applyFont="1" applyFill="1" applyBorder="1" applyAlignment="1">
      <alignment horizontal="justify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2" fontId="12" fillId="0" borderId="0" xfId="1" applyNumberFormat="1" applyFont="1" applyFill="1" applyBorder="1" applyAlignment="1">
      <alignment horizontal="center" vertical="center" wrapText="1"/>
    </xf>
    <xf numFmtId="0" fontId="15" fillId="0" borderId="0" xfId="1" applyFont="1" applyFill="1" applyAlignment="1">
      <alignment horizontal="center"/>
    </xf>
    <xf numFmtId="0" fontId="12" fillId="0" borderId="0" xfId="1" applyFont="1" applyFill="1" applyAlignment="1">
      <alignment horizontal="left"/>
    </xf>
    <xf numFmtId="0" fontId="12" fillId="0" borderId="0" xfId="1" applyFont="1" applyFill="1"/>
    <xf numFmtId="1" fontId="12" fillId="0" borderId="0" xfId="1" applyNumberFormat="1" applyFont="1" applyFill="1" applyAlignment="1">
      <alignment horizontal="right"/>
    </xf>
    <xf numFmtId="2" fontId="12" fillId="0" borderId="0" xfId="1" applyNumberFormat="1" applyFont="1" applyFill="1" applyAlignment="1">
      <alignment horizontal="right"/>
    </xf>
    <xf numFmtId="164" fontId="12" fillId="0" borderId="0" xfId="1" applyNumberFormat="1" applyFont="1" applyFill="1"/>
    <xf numFmtId="164" fontId="12" fillId="0" borderId="0" xfId="1" applyNumberFormat="1" applyFont="1" applyFill="1" applyAlignment="1">
      <alignment horizontal="right"/>
    </xf>
    <xf numFmtId="0" fontId="12" fillId="0" borderId="0" xfId="1" applyFont="1" applyFill="1" applyAlignment="1">
      <alignment horizontal="right"/>
    </xf>
    <xf numFmtId="0" fontId="12" fillId="0" borderId="0" xfId="1" applyFont="1" applyFill="1" applyAlignment="1">
      <alignment horizontal="left"/>
    </xf>
    <xf numFmtId="0" fontId="12" fillId="0" borderId="0" xfId="1" applyFont="1" applyFill="1" applyAlignment="1">
      <alignment horizontal="right"/>
    </xf>
    <xf numFmtId="0" fontId="15" fillId="3" borderId="0" xfId="1" applyFont="1" applyFill="1"/>
    <xf numFmtId="0" fontId="20" fillId="0" borderId="0" xfId="1" applyFont="1" applyFill="1"/>
    <xf numFmtId="0" fontId="15" fillId="4" borderId="0" xfId="1" applyFont="1" applyFill="1"/>
  </cellXfs>
  <cellStyles count="3">
    <cellStyle name="Обычный" xfId="0" builtinId="0"/>
    <cellStyle name="Обычный_Бюджет ОФИСА на 2005 год (06-01-05) 2" xfId="1" xr:uid="{66CADC9A-AC86-46D3-BDDD-346A55E46BAB}"/>
    <cellStyle name="Обычный_Энергия на хоз.нужды на усл. год" xfId="2" xr:uid="{2807806B-19B9-4C9F-A702-0CC39CAB74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63</xdr:row>
      <xdr:rowOff>4762</xdr:rowOff>
    </xdr:from>
    <xdr:to>
      <xdr:col>6</xdr:col>
      <xdr:colOff>0</xdr:colOff>
      <xdr:row>63</xdr:row>
      <xdr:rowOff>4762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8605024C-E30B-4D25-9175-A538A2E56798}"/>
            </a:ext>
          </a:extLst>
        </xdr:cNvPr>
        <xdr:cNvSpPr txBox="1">
          <a:spLocks noChangeArrowheads="1"/>
        </xdr:cNvSpPr>
      </xdr:nvSpPr>
      <xdr:spPr bwMode="auto">
        <a:xfrm>
          <a:off x="7496175" y="2336006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"/>
              <a:cs typeface="Arial"/>
            </a:rPr>
            <a:t>А*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&#1058;&#1040;&#1056;&#1048;&#1060;&#1053;&#1040;&#1071;%20&#1057;&#1052;&#1045;&#1058;&#1040;%202022&#1075;.%2021.07.%20&#1053;&#1086;&#1074;&#1080;&#1094;&#1082;&#1072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4;&#1086;&#1093;&#1086;&#1076;&#1099;%20&#1086;&#1090;%20&#1085;&#1072;&#1095;&#1080;&#1089;&#1083;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-main\OBPIK\Plan\Fakt\&#1040;&#1054;%20&#1055;&#1069;%202006%20&#1075;\&#1041;&#1080;&#1079;&#1085;&#1077;&#1089;-&#1087;&#1083;&#1072;&#1085;%20&#1082;%20&#1080;&#1085;&#1074;&#1077;&#1089;&#1090;.%20&#1076;&#1086;%202013&#1075;\&#1057;&#1054;&#1055;%20&#1085;&#1072;%202007-2013&#1075;&#10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-main\OBPIK\&#1050;&#1069;&#1041;%20&#1040;&#1045;%20'08&#1075;\&#1051;&#1042;%20&#1055;&#1069;&#1057;%20&#1073;&#1102;&#1076;&#1078;&#1077;&#1090;%2007%20&#1086;&#1090;%2031.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 "/>
      <sheetName val="год проверка1"/>
      <sheetName val="1кв"/>
      <sheetName val="2кв"/>
      <sheetName val="3кв"/>
      <sheetName val="4кв"/>
      <sheetName val="год проверка"/>
      <sheetName val="2 полугодие"/>
      <sheetName val="2мес"/>
      <sheetName val="4мес"/>
      <sheetName val="5мес"/>
      <sheetName val="6мес (от плана)"/>
      <sheetName val="7мес"/>
      <sheetName val="8мес"/>
      <sheetName val="9мес"/>
      <sheetName val="10 мес"/>
      <sheetName val="11 мес"/>
      <sheetName val="12 мес"/>
      <sheetName val="12 мес с кор-кой"/>
      <sheetName val="2ф1  6 мес  "/>
      <sheetName val="11 мес с  кор-ко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1">
          <cell r="G11">
            <v>34192.130649999999</v>
          </cell>
        </row>
        <row r="12">
          <cell r="G12">
            <v>2942.752</v>
          </cell>
        </row>
        <row r="13">
          <cell r="G13">
            <v>693.64933300000007</v>
          </cell>
        </row>
        <row r="14">
          <cell r="G14">
            <v>2569.7039999999997</v>
          </cell>
        </row>
        <row r="15">
          <cell r="G15">
            <v>96.080666999999949</v>
          </cell>
        </row>
        <row r="16">
          <cell r="G16">
            <v>297.15600000000001</v>
          </cell>
        </row>
        <row r="17">
          <cell r="G17">
            <v>220.06556100000003</v>
          </cell>
        </row>
        <row r="19">
          <cell r="G19">
            <v>1003.9369999999999</v>
          </cell>
        </row>
        <row r="23">
          <cell r="G23">
            <v>134.471</v>
          </cell>
        </row>
        <row r="24">
          <cell r="G24">
            <v>0</v>
          </cell>
        </row>
        <row r="26">
          <cell r="G26">
            <v>378.11400000000003</v>
          </cell>
        </row>
        <row r="27">
          <cell r="G27">
            <v>12.016999999999999</v>
          </cell>
        </row>
        <row r="28">
          <cell r="G28">
            <v>9.48</v>
          </cell>
        </row>
        <row r="29">
          <cell r="G29">
            <v>16.902999999999999</v>
          </cell>
        </row>
        <row r="30">
          <cell r="G30">
            <v>168.011</v>
          </cell>
        </row>
        <row r="31">
          <cell r="G31">
            <v>515.16700000000003</v>
          </cell>
        </row>
        <row r="32">
          <cell r="G32">
            <v>38.541000000000004</v>
          </cell>
        </row>
        <row r="33">
          <cell r="G33">
            <v>59.7</v>
          </cell>
        </row>
        <row r="34">
          <cell r="G34">
            <v>130.41499999999999</v>
          </cell>
        </row>
        <row r="35">
          <cell r="G35">
            <v>113.7198343</v>
          </cell>
        </row>
        <row r="36">
          <cell r="G36">
            <v>19.349895399999994</v>
          </cell>
        </row>
        <row r="37">
          <cell r="G37">
            <v>1064.203</v>
          </cell>
        </row>
        <row r="38">
          <cell r="G38">
            <v>59.5</v>
          </cell>
        </row>
        <row r="40">
          <cell r="G40">
            <v>0</v>
          </cell>
        </row>
        <row r="41">
          <cell r="G41">
            <v>10.646999999999998</v>
          </cell>
        </row>
        <row r="42">
          <cell r="G42">
            <v>0</v>
          </cell>
        </row>
        <row r="43">
          <cell r="G43">
            <v>17.962</v>
          </cell>
        </row>
        <row r="44">
          <cell r="G44">
            <v>106.50399999999999</v>
          </cell>
        </row>
        <row r="45">
          <cell r="G45">
            <v>349.5849872</v>
          </cell>
        </row>
        <row r="46">
          <cell r="G46">
            <v>15.688000000000001</v>
          </cell>
        </row>
        <row r="47">
          <cell r="G47">
            <v>53.974485099999995</v>
          </cell>
        </row>
        <row r="48">
          <cell r="G48">
            <v>8.6720721000000012</v>
          </cell>
        </row>
        <row r="49">
          <cell r="G49">
            <v>3.0071657000000003</v>
          </cell>
        </row>
        <row r="50">
          <cell r="G50">
            <v>28.563000000000002</v>
          </cell>
        </row>
        <row r="98">
          <cell r="G98">
            <v>714.81299999999999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 по реал"/>
      <sheetName val="70%к.п."/>
      <sheetName val="без ТС"/>
      <sheetName val="без ТС (2)"/>
      <sheetName val="тепло с подп.ТЦ"/>
      <sheetName val="реал 80% 1048"/>
      <sheetName val="реал 80%"/>
      <sheetName val="отп тариф 104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Пр"/>
      <sheetName val="Вода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. модель 2007 (2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l:31458903.100%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F819F-6EAF-4FF1-A8A8-0C7DC0A8F129}">
  <sheetPr>
    <tabColor rgb="FFFF0000"/>
  </sheetPr>
  <dimension ref="A1:N106"/>
  <sheetViews>
    <sheetView tabSelected="1" view="pageBreakPreview" zoomScale="73" zoomScaleNormal="70" zoomScaleSheetLayoutView="73" workbookViewId="0">
      <selection activeCell="E23" sqref="E23"/>
    </sheetView>
  </sheetViews>
  <sheetFormatPr defaultRowHeight="15" x14ac:dyDescent="0.25"/>
  <cols>
    <col min="1" max="1" width="9.140625" style="55" customWidth="1"/>
    <col min="2" max="2" width="44.85546875" style="55" customWidth="1"/>
    <col min="3" max="3" width="14.140625" style="55" customWidth="1"/>
    <col min="4" max="4" width="22.140625" style="75" customWidth="1"/>
    <col min="5" max="5" width="22.140625" style="55" customWidth="1"/>
    <col min="6" max="6" width="13.140625" style="75" hidden="1" customWidth="1"/>
    <col min="7" max="7" width="15.85546875" style="55" customWidth="1"/>
    <col min="8" max="8" width="75.5703125" style="55" customWidth="1"/>
    <col min="9" max="9" width="20.5703125" style="55" customWidth="1"/>
    <col min="10" max="10" width="13.7109375" style="55" bestFit="1" customWidth="1"/>
    <col min="11" max="11" width="11.5703125" style="55" bestFit="1" customWidth="1"/>
    <col min="12" max="12" width="9.28515625" style="55" bestFit="1" customWidth="1"/>
    <col min="13" max="257" width="9.140625" style="55"/>
    <col min="258" max="258" width="44.85546875" style="55" customWidth="1"/>
    <col min="259" max="259" width="14.140625" style="55" customWidth="1"/>
    <col min="260" max="261" width="22.140625" style="55" customWidth="1"/>
    <col min="262" max="262" width="0" style="55" hidden="1" customWidth="1"/>
    <col min="263" max="263" width="15.85546875" style="55" customWidth="1"/>
    <col min="264" max="264" width="75.5703125" style="55" customWidth="1"/>
    <col min="265" max="265" width="20.5703125" style="55" customWidth="1"/>
    <col min="266" max="266" width="13.7109375" style="55" bestFit="1" customWidth="1"/>
    <col min="267" max="267" width="11.5703125" style="55" bestFit="1" customWidth="1"/>
    <col min="268" max="268" width="9.28515625" style="55" bestFit="1" customWidth="1"/>
    <col min="269" max="513" width="9.140625" style="55"/>
    <col min="514" max="514" width="44.85546875" style="55" customWidth="1"/>
    <col min="515" max="515" width="14.140625" style="55" customWidth="1"/>
    <col min="516" max="517" width="22.140625" style="55" customWidth="1"/>
    <col min="518" max="518" width="0" style="55" hidden="1" customWidth="1"/>
    <col min="519" max="519" width="15.85546875" style="55" customWidth="1"/>
    <col min="520" max="520" width="75.5703125" style="55" customWidth="1"/>
    <col min="521" max="521" width="20.5703125" style="55" customWidth="1"/>
    <col min="522" max="522" width="13.7109375" style="55" bestFit="1" customWidth="1"/>
    <col min="523" max="523" width="11.5703125" style="55" bestFit="1" customWidth="1"/>
    <col min="524" max="524" width="9.28515625" style="55" bestFit="1" customWidth="1"/>
    <col min="525" max="769" width="9.140625" style="55"/>
    <col min="770" max="770" width="44.85546875" style="55" customWidth="1"/>
    <col min="771" max="771" width="14.140625" style="55" customWidth="1"/>
    <col min="772" max="773" width="22.140625" style="55" customWidth="1"/>
    <col min="774" max="774" width="0" style="55" hidden="1" customWidth="1"/>
    <col min="775" max="775" width="15.85546875" style="55" customWidth="1"/>
    <col min="776" max="776" width="75.5703125" style="55" customWidth="1"/>
    <col min="777" max="777" width="20.5703125" style="55" customWidth="1"/>
    <col min="778" max="778" width="13.7109375" style="55" bestFit="1" customWidth="1"/>
    <col min="779" max="779" width="11.5703125" style="55" bestFit="1" customWidth="1"/>
    <col min="780" max="780" width="9.28515625" style="55" bestFit="1" customWidth="1"/>
    <col min="781" max="1025" width="9.140625" style="55"/>
    <col min="1026" max="1026" width="44.85546875" style="55" customWidth="1"/>
    <col min="1027" max="1027" width="14.140625" style="55" customWidth="1"/>
    <col min="1028" max="1029" width="22.140625" style="55" customWidth="1"/>
    <col min="1030" max="1030" width="0" style="55" hidden="1" customWidth="1"/>
    <col min="1031" max="1031" width="15.85546875" style="55" customWidth="1"/>
    <col min="1032" max="1032" width="75.5703125" style="55" customWidth="1"/>
    <col min="1033" max="1033" width="20.5703125" style="55" customWidth="1"/>
    <col min="1034" max="1034" width="13.7109375" style="55" bestFit="1" customWidth="1"/>
    <col min="1035" max="1035" width="11.5703125" style="55" bestFit="1" customWidth="1"/>
    <col min="1036" max="1036" width="9.28515625" style="55" bestFit="1" customWidth="1"/>
    <col min="1037" max="1281" width="9.140625" style="55"/>
    <col min="1282" max="1282" width="44.85546875" style="55" customWidth="1"/>
    <col min="1283" max="1283" width="14.140625" style="55" customWidth="1"/>
    <col min="1284" max="1285" width="22.140625" style="55" customWidth="1"/>
    <col min="1286" max="1286" width="0" style="55" hidden="1" customWidth="1"/>
    <col min="1287" max="1287" width="15.85546875" style="55" customWidth="1"/>
    <col min="1288" max="1288" width="75.5703125" style="55" customWidth="1"/>
    <col min="1289" max="1289" width="20.5703125" style="55" customWidth="1"/>
    <col min="1290" max="1290" width="13.7109375" style="55" bestFit="1" customWidth="1"/>
    <col min="1291" max="1291" width="11.5703125" style="55" bestFit="1" customWidth="1"/>
    <col min="1292" max="1292" width="9.28515625" style="55" bestFit="1" customWidth="1"/>
    <col min="1293" max="1537" width="9.140625" style="55"/>
    <col min="1538" max="1538" width="44.85546875" style="55" customWidth="1"/>
    <col min="1539" max="1539" width="14.140625" style="55" customWidth="1"/>
    <col min="1540" max="1541" width="22.140625" style="55" customWidth="1"/>
    <col min="1542" max="1542" width="0" style="55" hidden="1" customWidth="1"/>
    <col min="1543" max="1543" width="15.85546875" style="55" customWidth="1"/>
    <col min="1544" max="1544" width="75.5703125" style="55" customWidth="1"/>
    <col min="1545" max="1545" width="20.5703125" style="55" customWidth="1"/>
    <col min="1546" max="1546" width="13.7109375" style="55" bestFit="1" customWidth="1"/>
    <col min="1547" max="1547" width="11.5703125" style="55" bestFit="1" customWidth="1"/>
    <col min="1548" max="1548" width="9.28515625" style="55" bestFit="1" customWidth="1"/>
    <col min="1549" max="1793" width="9.140625" style="55"/>
    <col min="1794" max="1794" width="44.85546875" style="55" customWidth="1"/>
    <col min="1795" max="1795" width="14.140625" style="55" customWidth="1"/>
    <col min="1796" max="1797" width="22.140625" style="55" customWidth="1"/>
    <col min="1798" max="1798" width="0" style="55" hidden="1" customWidth="1"/>
    <col min="1799" max="1799" width="15.85546875" style="55" customWidth="1"/>
    <col min="1800" max="1800" width="75.5703125" style="55" customWidth="1"/>
    <col min="1801" max="1801" width="20.5703125" style="55" customWidth="1"/>
    <col min="1802" max="1802" width="13.7109375" style="55" bestFit="1" customWidth="1"/>
    <col min="1803" max="1803" width="11.5703125" style="55" bestFit="1" customWidth="1"/>
    <col min="1804" max="1804" width="9.28515625" style="55" bestFit="1" customWidth="1"/>
    <col min="1805" max="2049" width="9.140625" style="55"/>
    <col min="2050" max="2050" width="44.85546875" style="55" customWidth="1"/>
    <col min="2051" max="2051" width="14.140625" style="55" customWidth="1"/>
    <col min="2052" max="2053" width="22.140625" style="55" customWidth="1"/>
    <col min="2054" max="2054" width="0" style="55" hidden="1" customWidth="1"/>
    <col min="2055" max="2055" width="15.85546875" style="55" customWidth="1"/>
    <col min="2056" max="2056" width="75.5703125" style="55" customWidth="1"/>
    <col min="2057" max="2057" width="20.5703125" style="55" customWidth="1"/>
    <col min="2058" max="2058" width="13.7109375" style="55" bestFit="1" customWidth="1"/>
    <col min="2059" max="2059" width="11.5703125" style="55" bestFit="1" customWidth="1"/>
    <col min="2060" max="2060" width="9.28515625" style="55" bestFit="1" customWidth="1"/>
    <col min="2061" max="2305" width="9.140625" style="55"/>
    <col min="2306" max="2306" width="44.85546875" style="55" customWidth="1"/>
    <col min="2307" max="2307" width="14.140625" style="55" customWidth="1"/>
    <col min="2308" max="2309" width="22.140625" style="55" customWidth="1"/>
    <col min="2310" max="2310" width="0" style="55" hidden="1" customWidth="1"/>
    <col min="2311" max="2311" width="15.85546875" style="55" customWidth="1"/>
    <col min="2312" max="2312" width="75.5703125" style="55" customWidth="1"/>
    <col min="2313" max="2313" width="20.5703125" style="55" customWidth="1"/>
    <col min="2314" max="2314" width="13.7109375" style="55" bestFit="1" customWidth="1"/>
    <col min="2315" max="2315" width="11.5703125" style="55" bestFit="1" customWidth="1"/>
    <col min="2316" max="2316" width="9.28515625" style="55" bestFit="1" customWidth="1"/>
    <col min="2317" max="2561" width="9.140625" style="55"/>
    <col min="2562" max="2562" width="44.85546875" style="55" customWidth="1"/>
    <col min="2563" max="2563" width="14.140625" style="55" customWidth="1"/>
    <col min="2564" max="2565" width="22.140625" style="55" customWidth="1"/>
    <col min="2566" max="2566" width="0" style="55" hidden="1" customWidth="1"/>
    <col min="2567" max="2567" width="15.85546875" style="55" customWidth="1"/>
    <col min="2568" max="2568" width="75.5703125" style="55" customWidth="1"/>
    <col min="2569" max="2569" width="20.5703125" style="55" customWidth="1"/>
    <col min="2570" max="2570" width="13.7109375" style="55" bestFit="1" customWidth="1"/>
    <col min="2571" max="2571" width="11.5703125" style="55" bestFit="1" customWidth="1"/>
    <col min="2572" max="2572" width="9.28515625" style="55" bestFit="1" customWidth="1"/>
    <col min="2573" max="2817" width="9.140625" style="55"/>
    <col min="2818" max="2818" width="44.85546875" style="55" customWidth="1"/>
    <col min="2819" max="2819" width="14.140625" style="55" customWidth="1"/>
    <col min="2820" max="2821" width="22.140625" style="55" customWidth="1"/>
    <col min="2822" max="2822" width="0" style="55" hidden="1" customWidth="1"/>
    <col min="2823" max="2823" width="15.85546875" style="55" customWidth="1"/>
    <col min="2824" max="2824" width="75.5703125" style="55" customWidth="1"/>
    <col min="2825" max="2825" width="20.5703125" style="55" customWidth="1"/>
    <col min="2826" max="2826" width="13.7109375" style="55" bestFit="1" customWidth="1"/>
    <col min="2827" max="2827" width="11.5703125" style="55" bestFit="1" customWidth="1"/>
    <col min="2828" max="2828" width="9.28515625" style="55" bestFit="1" customWidth="1"/>
    <col min="2829" max="3073" width="9.140625" style="55"/>
    <col min="3074" max="3074" width="44.85546875" style="55" customWidth="1"/>
    <col min="3075" max="3075" width="14.140625" style="55" customWidth="1"/>
    <col min="3076" max="3077" width="22.140625" style="55" customWidth="1"/>
    <col min="3078" max="3078" width="0" style="55" hidden="1" customWidth="1"/>
    <col min="3079" max="3079" width="15.85546875" style="55" customWidth="1"/>
    <col min="3080" max="3080" width="75.5703125" style="55" customWidth="1"/>
    <col min="3081" max="3081" width="20.5703125" style="55" customWidth="1"/>
    <col min="3082" max="3082" width="13.7109375" style="55" bestFit="1" customWidth="1"/>
    <col min="3083" max="3083" width="11.5703125" style="55" bestFit="1" customWidth="1"/>
    <col min="3084" max="3084" width="9.28515625" style="55" bestFit="1" customWidth="1"/>
    <col min="3085" max="3329" width="9.140625" style="55"/>
    <col min="3330" max="3330" width="44.85546875" style="55" customWidth="1"/>
    <col min="3331" max="3331" width="14.140625" style="55" customWidth="1"/>
    <col min="3332" max="3333" width="22.140625" style="55" customWidth="1"/>
    <col min="3334" max="3334" width="0" style="55" hidden="1" customWidth="1"/>
    <col min="3335" max="3335" width="15.85546875" style="55" customWidth="1"/>
    <col min="3336" max="3336" width="75.5703125" style="55" customWidth="1"/>
    <col min="3337" max="3337" width="20.5703125" style="55" customWidth="1"/>
    <col min="3338" max="3338" width="13.7109375" style="55" bestFit="1" customWidth="1"/>
    <col min="3339" max="3339" width="11.5703125" style="55" bestFit="1" customWidth="1"/>
    <col min="3340" max="3340" width="9.28515625" style="55" bestFit="1" customWidth="1"/>
    <col min="3341" max="3585" width="9.140625" style="55"/>
    <col min="3586" max="3586" width="44.85546875" style="55" customWidth="1"/>
    <col min="3587" max="3587" width="14.140625" style="55" customWidth="1"/>
    <col min="3588" max="3589" width="22.140625" style="55" customWidth="1"/>
    <col min="3590" max="3590" width="0" style="55" hidden="1" customWidth="1"/>
    <col min="3591" max="3591" width="15.85546875" style="55" customWidth="1"/>
    <col min="3592" max="3592" width="75.5703125" style="55" customWidth="1"/>
    <col min="3593" max="3593" width="20.5703125" style="55" customWidth="1"/>
    <col min="3594" max="3594" width="13.7109375" style="55" bestFit="1" customWidth="1"/>
    <col min="3595" max="3595" width="11.5703125" style="55" bestFit="1" customWidth="1"/>
    <col min="3596" max="3596" width="9.28515625" style="55" bestFit="1" customWidth="1"/>
    <col min="3597" max="3841" width="9.140625" style="55"/>
    <col min="3842" max="3842" width="44.85546875" style="55" customWidth="1"/>
    <col min="3843" max="3843" width="14.140625" style="55" customWidth="1"/>
    <col min="3844" max="3845" width="22.140625" style="55" customWidth="1"/>
    <col min="3846" max="3846" width="0" style="55" hidden="1" customWidth="1"/>
    <col min="3847" max="3847" width="15.85546875" style="55" customWidth="1"/>
    <col min="3848" max="3848" width="75.5703125" style="55" customWidth="1"/>
    <col min="3849" max="3849" width="20.5703125" style="55" customWidth="1"/>
    <col min="3850" max="3850" width="13.7109375" style="55" bestFit="1" customWidth="1"/>
    <col min="3851" max="3851" width="11.5703125" style="55" bestFit="1" customWidth="1"/>
    <col min="3852" max="3852" width="9.28515625" style="55" bestFit="1" customWidth="1"/>
    <col min="3853" max="4097" width="9.140625" style="55"/>
    <col min="4098" max="4098" width="44.85546875" style="55" customWidth="1"/>
    <col min="4099" max="4099" width="14.140625" style="55" customWidth="1"/>
    <col min="4100" max="4101" width="22.140625" style="55" customWidth="1"/>
    <col min="4102" max="4102" width="0" style="55" hidden="1" customWidth="1"/>
    <col min="4103" max="4103" width="15.85546875" style="55" customWidth="1"/>
    <col min="4104" max="4104" width="75.5703125" style="55" customWidth="1"/>
    <col min="4105" max="4105" width="20.5703125" style="55" customWidth="1"/>
    <col min="4106" max="4106" width="13.7109375" style="55" bestFit="1" customWidth="1"/>
    <col min="4107" max="4107" width="11.5703125" style="55" bestFit="1" customWidth="1"/>
    <col min="4108" max="4108" width="9.28515625" style="55" bestFit="1" customWidth="1"/>
    <col min="4109" max="4353" width="9.140625" style="55"/>
    <col min="4354" max="4354" width="44.85546875" style="55" customWidth="1"/>
    <col min="4355" max="4355" width="14.140625" style="55" customWidth="1"/>
    <col min="4356" max="4357" width="22.140625" style="55" customWidth="1"/>
    <col min="4358" max="4358" width="0" style="55" hidden="1" customWidth="1"/>
    <col min="4359" max="4359" width="15.85546875" style="55" customWidth="1"/>
    <col min="4360" max="4360" width="75.5703125" style="55" customWidth="1"/>
    <col min="4361" max="4361" width="20.5703125" style="55" customWidth="1"/>
    <col min="4362" max="4362" width="13.7109375" style="55" bestFit="1" customWidth="1"/>
    <col min="4363" max="4363" width="11.5703125" style="55" bestFit="1" customWidth="1"/>
    <col min="4364" max="4364" width="9.28515625" style="55" bestFit="1" customWidth="1"/>
    <col min="4365" max="4609" width="9.140625" style="55"/>
    <col min="4610" max="4610" width="44.85546875" style="55" customWidth="1"/>
    <col min="4611" max="4611" width="14.140625" style="55" customWidth="1"/>
    <col min="4612" max="4613" width="22.140625" style="55" customWidth="1"/>
    <col min="4614" max="4614" width="0" style="55" hidden="1" customWidth="1"/>
    <col min="4615" max="4615" width="15.85546875" style="55" customWidth="1"/>
    <col min="4616" max="4616" width="75.5703125" style="55" customWidth="1"/>
    <col min="4617" max="4617" width="20.5703125" style="55" customWidth="1"/>
    <col min="4618" max="4618" width="13.7109375" style="55" bestFit="1" customWidth="1"/>
    <col min="4619" max="4619" width="11.5703125" style="55" bestFit="1" customWidth="1"/>
    <col min="4620" max="4620" width="9.28515625" style="55" bestFit="1" customWidth="1"/>
    <col min="4621" max="4865" width="9.140625" style="55"/>
    <col min="4866" max="4866" width="44.85546875" style="55" customWidth="1"/>
    <col min="4867" max="4867" width="14.140625" style="55" customWidth="1"/>
    <col min="4868" max="4869" width="22.140625" style="55" customWidth="1"/>
    <col min="4870" max="4870" width="0" style="55" hidden="1" customWidth="1"/>
    <col min="4871" max="4871" width="15.85546875" style="55" customWidth="1"/>
    <col min="4872" max="4872" width="75.5703125" style="55" customWidth="1"/>
    <col min="4873" max="4873" width="20.5703125" style="55" customWidth="1"/>
    <col min="4874" max="4874" width="13.7109375" style="55" bestFit="1" customWidth="1"/>
    <col min="4875" max="4875" width="11.5703125" style="55" bestFit="1" customWidth="1"/>
    <col min="4876" max="4876" width="9.28515625" style="55" bestFit="1" customWidth="1"/>
    <col min="4877" max="5121" width="9.140625" style="55"/>
    <col min="5122" max="5122" width="44.85546875" style="55" customWidth="1"/>
    <col min="5123" max="5123" width="14.140625" style="55" customWidth="1"/>
    <col min="5124" max="5125" width="22.140625" style="55" customWidth="1"/>
    <col min="5126" max="5126" width="0" style="55" hidden="1" customWidth="1"/>
    <col min="5127" max="5127" width="15.85546875" style="55" customWidth="1"/>
    <col min="5128" max="5128" width="75.5703125" style="55" customWidth="1"/>
    <col min="5129" max="5129" width="20.5703125" style="55" customWidth="1"/>
    <col min="5130" max="5130" width="13.7109375" style="55" bestFit="1" customWidth="1"/>
    <col min="5131" max="5131" width="11.5703125" style="55" bestFit="1" customWidth="1"/>
    <col min="5132" max="5132" width="9.28515625" style="55" bestFit="1" customWidth="1"/>
    <col min="5133" max="5377" width="9.140625" style="55"/>
    <col min="5378" max="5378" width="44.85546875" style="55" customWidth="1"/>
    <col min="5379" max="5379" width="14.140625" style="55" customWidth="1"/>
    <col min="5380" max="5381" width="22.140625" style="55" customWidth="1"/>
    <col min="5382" max="5382" width="0" style="55" hidden="1" customWidth="1"/>
    <col min="5383" max="5383" width="15.85546875" style="55" customWidth="1"/>
    <col min="5384" max="5384" width="75.5703125" style="55" customWidth="1"/>
    <col min="5385" max="5385" width="20.5703125" style="55" customWidth="1"/>
    <col min="5386" max="5386" width="13.7109375" style="55" bestFit="1" customWidth="1"/>
    <col min="5387" max="5387" width="11.5703125" style="55" bestFit="1" customWidth="1"/>
    <col min="5388" max="5388" width="9.28515625" style="55" bestFit="1" customWidth="1"/>
    <col min="5389" max="5633" width="9.140625" style="55"/>
    <col min="5634" max="5634" width="44.85546875" style="55" customWidth="1"/>
    <col min="5635" max="5635" width="14.140625" style="55" customWidth="1"/>
    <col min="5636" max="5637" width="22.140625" style="55" customWidth="1"/>
    <col min="5638" max="5638" width="0" style="55" hidden="1" customWidth="1"/>
    <col min="5639" max="5639" width="15.85546875" style="55" customWidth="1"/>
    <col min="5640" max="5640" width="75.5703125" style="55" customWidth="1"/>
    <col min="5641" max="5641" width="20.5703125" style="55" customWidth="1"/>
    <col min="5642" max="5642" width="13.7109375" style="55" bestFit="1" customWidth="1"/>
    <col min="5643" max="5643" width="11.5703125" style="55" bestFit="1" customWidth="1"/>
    <col min="5644" max="5644" width="9.28515625" style="55" bestFit="1" customWidth="1"/>
    <col min="5645" max="5889" width="9.140625" style="55"/>
    <col min="5890" max="5890" width="44.85546875" style="55" customWidth="1"/>
    <col min="5891" max="5891" width="14.140625" style="55" customWidth="1"/>
    <col min="5892" max="5893" width="22.140625" style="55" customWidth="1"/>
    <col min="5894" max="5894" width="0" style="55" hidden="1" customWidth="1"/>
    <col min="5895" max="5895" width="15.85546875" style="55" customWidth="1"/>
    <col min="5896" max="5896" width="75.5703125" style="55" customWidth="1"/>
    <col min="5897" max="5897" width="20.5703125" style="55" customWidth="1"/>
    <col min="5898" max="5898" width="13.7109375" style="55" bestFit="1" customWidth="1"/>
    <col min="5899" max="5899" width="11.5703125" style="55" bestFit="1" customWidth="1"/>
    <col min="5900" max="5900" width="9.28515625" style="55" bestFit="1" customWidth="1"/>
    <col min="5901" max="6145" width="9.140625" style="55"/>
    <col min="6146" max="6146" width="44.85546875" style="55" customWidth="1"/>
    <col min="6147" max="6147" width="14.140625" style="55" customWidth="1"/>
    <col min="6148" max="6149" width="22.140625" style="55" customWidth="1"/>
    <col min="6150" max="6150" width="0" style="55" hidden="1" customWidth="1"/>
    <col min="6151" max="6151" width="15.85546875" style="55" customWidth="1"/>
    <col min="6152" max="6152" width="75.5703125" style="55" customWidth="1"/>
    <col min="6153" max="6153" width="20.5703125" style="55" customWidth="1"/>
    <col min="6154" max="6154" width="13.7109375" style="55" bestFit="1" customWidth="1"/>
    <col min="6155" max="6155" width="11.5703125" style="55" bestFit="1" customWidth="1"/>
    <col min="6156" max="6156" width="9.28515625" style="55" bestFit="1" customWidth="1"/>
    <col min="6157" max="6401" width="9.140625" style="55"/>
    <col min="6402" max="6402" width="44.85546875" style="55" customWidth="1"/>
    <col min="6403" max="6403" width="14.140625" style="55" customWidth="1"/>
    <col min="6404" max="6405" width="22.140625" style="55" customWidth="1"/>
    <col min="6406" max="6406" width="0" style="55" hidden="1" customWidth="1"/>
    <col min="6407" max="6407" width="15.85546875" style="55" customWidth="1"/>
    <col min="6408" max="6408" width="75.5703125" style="55" customWidth="1"/>
    <col min="6409" max="6409" width="20.5703125" style="55" customWidth="1"/>
    <col min="6410" max="6410" width="13.7109375" style="55" bestFit="1" customWidth="1"/>
    <col min="6411" max="6411" width="11.5703125" style="55" bestFit="1" customWidth="1"/>
    <col min="6412" max="6412" width="9.28515625" style="55" bestFit="1" customWidth="1"/>
    <col min="6413" max="6657" width="9.140625" style="55"/>
    <col min="6658" max="6658" width="44.85546875" style="55" customWidth="1"/>
    <col min="6659" max="6659" width="14.140625" style="55" customWidth="1"/>
    <col min="6660" max="6661" width="22.140625" style="55" customWidth="1"/>
    <col min="6662" max="6662" width="0" style="55" hidden="1" customWidth="1"/>
    <col min="6663" max="6663" width="15.85546875" style="55" customWidth="1"/>
    <col min="6664" max="6664" width="75.5703125" style="55" customWidth="1"/>
    <col min="6665" max="6665" width="20.5703125" style="55" customWidth="1"/>
    <col min="6666" max="6666" width="13.7109375" style="55" bestFit="1" customWidth="1"/>
    <col min="6667" max="6667" width="11.5703125" style="55" bestFit="1" customWidth="1"/>
    <col min="6668" max="6668" width="9.28515625" style="55" bestFit="1" customWidth="1"/>
    <col min="6669" max="6913" width="9.140625" style="55"/>
    <col min="6914" max="6914" width="44.85546875" style="55" customWidth="1"/>
    <col min="6915" max="6915" width="14.140625" style="55" customWidth="1"/>
    <col min="6916" max="6917" width="22.140625" style="55" customWidth="1"/>
    <col min="6918" max="6918" width="0" style="55" hidden="1" customWidth="1"/>
    <col min="6919" max="6919" width="15.85546875" style="55" customWidth="1"/>
    <col min="6920" max="6920" width="75.5703125" style="55" customWidth="1"/>
    <col min="6921" max="6921" width="20.5703125" style="55" customWidth="1"/>
    <col min="6922" max="6922" width="13.7109375" style="55" bestFit="1" customWidth="1"/>
    <col min="6923" max="6923" width="11.5703125" style="55" bestFit="1" customWidth="1"/>
    <col min="6924" max="6924" width="9.28515625" style="55" bestFit="1" customWidth="1"/>
    <col min="6925" max="7169" width="9.140625" style="55"/>
    <col min="7170" max="7170" width="44.85546875" style="55" customWidth="1"/>
    <col min="7171" max="7171" width="14.140625" style="55" customWidth="1"/>
    <col min="7172" max="7173" width="22.140625" style="55" customWidth="1"/>
    <col min="7174" max="7174" width="0" style="55" hidden="1" customWidth="1"/>
    <col min="7175" max="7175" width="15.85546875" style="55" customWidth="1"/>
    <col min="7176" max="7176" width="75.5703125" style="55" customWidth="1"/>
    <col min="7177" max="7177" width="20.5703125" style="55" customWidth="1"/>
    <col min="7178" max="7178" width="13.7109375" style="55" bestFit="1" customWidth="1"/>
    <col min="7179" max="7179" width="11.5703125" style="55" bestFit="1" customWidth="1"/>
    <col min="7180" max="7180" width="9.28515625" style="55" bestFit="1" customWidth="1"/>
    <col min="7181" max="7425" width="9.140625" style="55"/>
    <col min="7426" max="7426" width="44.85546875" style="55" customWidth="1"/>
    <col min="7427" max="7427" width="14.140625" style="55" customWidth="1"/>
    <col min="7428" max="7429" width="22.140625" style="55" customWidth="1"/>
    <col min="7430" max="7430" width="0" style="55" hidden="1" customWidth="1"/>
    <col min="7431" max="7431" width="15.85546875" style="55" customWidth="1"/>
    <col min="7432" max="7432" width="75.5703125" style="55" customWidth="1"/>
    <col min="7433" max="7433" width="20.5703125" style="55" customWidth="1"/>
    <col min="7434" max="7434" width="13.7109375" style="55" bestFit="1" customWidth="1"/>
    <col min="7435" max="7435" width="11.5703125" style="55" bestFit="1" customWidth="1"/>
    <col min="7436" max="7436" width="9.28515625" style="55" bestFit="1" customWidth="1"/>
    <col min="7437" max="7681" width="9.140625" style="55"/>
    <col min="7682" max="7682" width="44.85546875" style="55" customWidth="1"/>
    <col min="7683" max="7683" width="14.140625" style="55" customWidth="1"/>
    <col min="7684" max="7685" width="22.140625" style="55" customWidth="1"/>
    <col min="7686" max="7686" width="0" style="55" hidden="1" customWidth="1"/>
    <col min="7687" max="7687" width="15.85546875" style="55" customWidth="1"/>
    <col min="7688" max="7688" width="75.5703125" style="55" customWidth="1"/>
    <col min="7689" max="7689" width="20.5703125" style="55" customWidth="1"/>
    <col min="7690" max="7690" width="13.7109375" style="55" bestFit="1" customWidth="1"/>
    <col min="7691" max="7691" width="11.5703125" style="55" bestFit="1" customWidth="1"/>
    <col min="7692" max="7692" width="9.28515625" style="55" bestFit="1" customWidth="1"/>
    <col min="7693" max="7937" width="9.140625" style="55"/>
    <col min="7938" max="7938" width="44.85546875" style="55" customWidth="1"/>
    <col min="7939" max="7939" width="14.140625" style="55" customWidth="1"/>
    <col min="7940" max="7941" width="22.140625" style="55" customWidth="1"/>
    <col min="7942" max="7942" width="0" style="55" hidden="1" customWidth="1"/>
    <col min="7943" max="7943" width="15.85546875" style="55" customWidth="1"/>
    <col min="7944" max="7944" width="75.5703125" style="55" customWidth="1"/>
    <col min="7945" max="7945" width="20.5703125" style="55" customWidth="1"/>
    <col min="7946" max="7946" width="13.7109375" style="55" bestFit="1" customWidth="1"/>
    <col min="7947" max="7947" width="11.5703125" style="55" bestFit="1" customWidth="1"/>
    <col min="7948" max="7948" width="9.28515625" style="55" bestFit="1" customWidth="1"/>
    <col min="7949" max="8193" width="9.140625" style="55"/>
    <col min="8194" max="8194" width="44.85546875" style="55" customWidth="1"/>
    <col min="8195" max="8195" width="14.140625" style="55" customWidth="1"/>
    <col min="8196" max="8197" width="22.140625" style="55" customWidth="1"/>
    <col min="8198" max="8198" width="0" style="55" hidden="1" customWidth="1"/>
    <col min="8199" max="8199" width="15.85546875" style="55" customWidth="1"/>
    <col min="8200" max="8200" width="75.5703125" style="55" customWidth="1"/>
    <col min="8201" max="8201" width="20.5703125" style="55" customWidth="1"/>
    <col min="8202" max="8202" width="13.7109375" style="55" bestFit="1" customWidth="1"/>
    <col min="8203" max="8203" width="11.5703125" style="55" bestFit="1" customWidth="1"/>
    <col min="8204" max="8204" width="9.28515625" style="55" bestFit="1" customWidth="1"/>
    <col min="8205" max="8449" width="9.140625" style="55"/>
    <col min="8450" max="8450" width="44.85546875" style="55" customWidth="1"/>
    <col min="8451" max="8451" width="14.140625" style="55" customWidth="1"/>
    <col min="8452" max="8453" width="22.140625" style="55" customWidth="1"/>
    <col min="8454" max="8454" width="0" style="55" hidden="1" customWidth="1"/>
    <col min="8455" max="8455" width="15.85546875" style="55" customWidth="1"/>
    <col min="8456" max="8456" width="75.5703125" style="55" customWidth="1"/>
    <col min="8457" max="8457" width="20.5703125" style="55" customWidth="1"/>
    <col min="8458" max="8458" width="13.7109375" style="55" bestFit="1" customWidth="1"/>
    <col min="8459" max="8459" width="11.5703125" style="55" bestFit="1" customWidth="1"/>
    <col min="8460" max="8460" width="9.28515625" style="55" bestFit="1" customWidth="1"/>
    <col min="8461" max="8705" width="9.140625" style="55"/>
    <col min="8706" max="8706" width="44.85546875" style="55" customWidth="1"/>
    <col min="8707" max="8707" width="14.140625" style="55" customWidth="1"/>
    <col min="8708" max="8709" width="22.140625" style="55" customWidth="1"/>
    <col min="8710" max="8710" width="0" style="55" hidden="1" customWidth="1"/>
    <col min="8711" max="8711" width="15.85546875" style="55" customWidth="1"/>
    <col min="8712" max="8712" width="75.5703125" style="55" customWidth="1"/>
    <col min="8713" max="8713" width="20.5703125" style="55" customWidth="1"/>
    <col min="8714" max="8714" width="13.7109375" style="55" bestFit="1" customWidth="1"/>
    <col min="8715" max="8715" width="11.5703125" style="55" bestFit="1" customWidth="1"/>
    <col min="8716" max="8716" width="9.28515625" style="55" bestFit="1" customWidth="1"/>
    <col min="8717" max="8961" width="9.140625" style="55"/>
    <col min="8962" max="8962" width="44.85546875" style="55" customWidth="1"/>
    <col min="8963" max="8963" width="14.140625" style="55" customWidth="1"/>
    <col min="8964" max="8965" width="22.140625" style="55" customWidth="1"/>
    <col min="8966" max="8966" width="0" style="55" hidden="1" customWidth="1"/>
    <col min="8967" max="8967" width="15.85546875" style="55" customWidth="1"/>
    <col min="8968" max="8968" width="75.5703125" style="55" customWidth="1"/>
    <col min="8969" max="8969" width="20.5703125" style="55" customWidth="1"/>
    <col min="8970" max="8970" width="13.7109375" style="55" bestFit="1" customWidth="1"/>
    <col min="8971" max="8971" width="11.5703125" style="55" bestFit="1" customWidth="1"/>
    <col min="8972" max="8972" width="9.28515625" style="55" bestFit="1" customWidth="1"/>
    <col min="8973" max="9217" width="9.140625" style="55"/>
    <col min="9218" max="9218" width="44.85546875" style="55" customWidth="1"/>
    <col min="9219" max="9219" width="14.140625" style="55" customWidth="1"/>
    <col min="9220" max="9221" width="22.140625" style="55" customWidth="1"/>
    <col min="9222" max="9222" width="0" style="55" hidden="1" customWidth="1"/>
    <col min="9223" max="9223" width="15.85546875" style="55" customWidth="1"/>
    <col min="9224" max="9224" width="75.5703125" style="55" customWidth="1"/>
    <col min="9225" max="9225" width="20.5703125" style="55" customWidth="1"/>
    <col min="9226" max="9226" width="13.7109375" style="55" bestFit="1" customWidth="1"/>
    <col min="9227" max="9227" width="11.5703125" style="55" bestFit="1" customWidth="1"/>
    <col min="9228" max="9228" width="9.28515625" style="55" bestFit="1" customWidth="1"/>
    <col min="9229" max="9473" width="9.140625" style="55"/>
    <col min="9474" max="9474" width="44.85546875" style="55" customWidth="1"/>
    <col min="9475" max="9475" width="14.140625" style="55" customWidth="1"/>
    <col min="9476" max="9477" width="22.140625" style="55" customWidth="1"/>
    <col min="9478" max="9478" width="0" style="55" hidden="1" customWidth="1"/>
    <col min="9479" max="9479" width="15.85546875" style="55" customWidth="1"/>
    <col min="9480" max="9480" width="75.5703125" style="55" customWidth="1"/>
    <col min="9481" max="9481" width="20.5703125" style="55" customWidth="1"/>
    <col min="9482" max="9482" width="13.7109375" style="55" bestFit="1" customWidth="1"/>
    <col min="9483" max="9483" width="11.5703125" style="55" bestFit="1" customWidth="1"/>
    <col min="9484" max="9484" width="9.28515625" style="55" bestFit="1" customWidth="1"/>
    <col min="9485" max="9729" width="9.140625" style="55"/>
    <col min="9730" max="9730" width="44.85546875" style="55" customWidth="1"/>
    <col min="9731" max="9731" width="14.140625" style="55" customWidth="1"/>
    <col min="9732" max="9733" width="22.140625" style="55" customWidth="1"/>
    <col min="9734" max="9734" width="0" style="55" hidden="1" customWidth="1"/>
    <col min="9735" max="9735" width="15.85546875" style="55" customWidth="1"/>
    <col min="9736" max="9736" width="75.5703125" style="55" customWidth="1"/>
    <col min="9737" max="9737" width="20.5703125" style="55" customWidth="1"/>
    <col min="9738" max="9738" width="13.7109375" style="55" bestFit="1" customWidth="1"/>
    <col min="9739" max="9739" width="11.5703125" style="55" bestFit="1" customWidth="1"/>
    <col min="9740" max="9740" width="9.28515625" style="55" bestFit="1" customWidth="1"/>
    <col min="9741" max="9985" width="9.140625" style="55"/>
    <col min="9986" max="9986" width="44.85546875" style="55" customWidth="1"/>
    <col min="9987" max="9987" width="14.140625" style="55" customWidth="1"/>
    <col min="9988" max="9989" width="22.140625" style="55" customWidth="1"/>
    <col min="9990" max="9990" width="0" style="55" hidden="1" customWidth="1"/>
    <col min="9991" max="9991" width="15.85546875" style="55" customWidth="1"/>
    <col min="9992" max="9992" width="75.5703125" style="55" customWidth="1"/>
    <col min="9993" max="9993" width="20.5703125" style="55" customWidth="1"/>
    <col min="9994" max="9994" width="13.7109375" style="55" bestFit="1" customWidth="1"/>
    <col min="9995" max="9995" width="11.5703125" style="55" bestFit="1" customWidth="1"/>
    <col min="9996" max="9996" width="9.28515625" style="55" bestFit="1" customWidth="1"/>
    <col min="9997" max="10241" width="9.140625" style="55"/>
    <col min="10242" max="10242" width="44.85546875" style="55" customWidth="1"/>
    <col min="10243" max="10243" width="14.140625" style="55" customWidth="1"/>
    <col min="10244" max="10245" width="22.140625" style="55" customWidth="1"/>
    <col min="10246" max="10246" width="0" style="55" hidden="1" customWidth="1"/>
    <col min="10247" max="10247" width="15.85546875" style="55" customWidth="1"/>
    <col min="10248" max="10248" width="75.5703125" style="55" customWidth="1"/>
    <col min="10249" max="10249" width="20.5703125" style="55" customWidth="1"/>
    <col min="10250" max="10250" width="13.7109375" style="55" bestFit="1" customWidth="1"/>
    <col min="10251" max="10251" width="11.5703125" style="55" bestFit="1" customWidth="1"/>
    <col min="10252" max="10252" width="9.28515625" style="55" bestFit="1" customWidth="1"/>
    <col min="10253" max="10497" width="9.140625" style="55"/>
    <col min="10498" max="10498" width="44.85546875" style="55" customWidth="1"/>
    <col min="10499" max="10499" width="14.140625" style="55" customWidth="1"/>
    <col min="10500" max="10501" width="22.140625" style="55" customWidth="1"/>
    <col min="10502" max="10502" width="0" style="55" hidden="1" customWidth="1"/>
    <col min="10503" max="10503" width="15.85546875" style="55" customWidth="1"/>
    <col min="10504" max="10504" width="75.5703125" style="55" customWidth="1"/>
    <col min="10505" max="10505" width="20.5703125" style="55" customWidth="1"/>
    <col min="10506" max="10506" width="13.7109375" style="55" bestFit="1" customWidth="1"/>
    <col min="10507" max="10507" width="11.5703125" style="55" bestFit="1" customWidth="1"/>
    <col min="10508" max="10508" width="9.28515625" style="55" bestFit="1" customWidth="1"/>
    <col min="10509" max="10753" width="9.140625" style="55"/>
    <col min="10754" max="10754" width="44.85546875" style="55" customWidth="1"/>
    <col min="10755" max="10755" width="14.140625" style="55" customWidth="1"/>
    <col min="10756" max="10757" width="22.140625" style="55" customWidth="1"/>
    <col min="10758" max="10758" width="0" style="55" hidden="1" customWidth="1"/>
    <col min="10759" max="10759" width="15.85546875" style="55" customWidth="1"/>
    <col min="10760" max="10760" width="75.5703125" style="55" customWidth="1"/>
    <col min="10761" max="10761" width="20.5703125" style="55" customWidth="1"/>
    <col min="10762" max="10762" width="13.7109375" style="55" bestFit="1" customWidth="1"/>
    <col min="10763" max="10763" width="11.5703125" style="55" bestFit="1" customWidth="1"/>
    <col min="10764" max="10764" width="9.28515625" style="55" bestFit="1" customWidth="1"/>
    <col min="10765" max="11009" width="9.140625" style="55"/>
    <col min="11010" max="11010" width="44.85546875" style="55" customWidth="1"/>
    <col min="11011" max="11011" width="14.140625" style="55" customWidth="1"/>
    <col min="11012" max="11013" width="22.140625" style="55" customWidth="1"/>
    <col min="11014" max="11014" width="0" style="55" hidden="1" customWidth="1"/>
    <col min="11015" max="11015" width="15.85546875" style="55" customWidth="1"/>
    <col min="11016" max="11016" width="75.5703125" style="55" customWidth="1"/>
    <col min="11017" max="11017" width="20.5703125" style="55" customWidth="1"/>
    <col min="11018" max="11018" width="13.7109375" style="55" bestFit="1" customWidth="1"/>
    <col min="11019" max="11019" width="11.5703125" style="55" bestFit="1" customWidth="1"/>
    <col min="11020" max="11020" width="9.28515625" style="55" bestFit="1" customWidth="1"/>
    <col min="11021" max="11265" width="9.140625" style="55"/>
    <col min="11266" max="11266" width="44.85546875" style="55" customWidth="1"/>
    <col min="11267" max="11267" width="14.140625" style="55" customWidth="1"/>
    <col min="11268" max="11269" width="22.140625" style="55" customWidth="1"/>
    <col min="11270" max="11270" width="0" style="55" hidden="1" customWidth="1"/>
    <col min="11271" max="11271" width="15.85546875" style="55" customWidth="1"/>
    <col min="11272" max="11272" width="75.5703125" style="55" customWidth="1"/>
    <col min="11273" max="11273" width="20.5703125" style="55" customWidth="1"/>
    <col min="11274" max="11274" width="13.7109375" style="55" bestFit="1" customWidth="1"/>
    <col min="11275" max="11275" width="11.5703125" style="55" bestFit="1" customWidth="1"/>
    <col min="11276" max="11276" width="9.28515625" style="55" bestFit="1" customWidth="1"/>
    <col min="11277" max="11521" width="9.140625" style="55"/>
    <col min="11522" max="11522" width="44.85546875" style="55" customWidth="1"/>
    <col min="11523" max="11523" width="14.140625" style="55" customWidth="1"/>
    <col min="11524" max="11525" width="22.140625" style="55" customWidth="1"/>
    <col min="11526" max="11526" width="0" style="55" hidden="1" customWidth="1"/>
    <col min="11527" max="11527" width="15.85546875" style="55" customWidth="1"/>
    <col min="11528" max="11528" width="75.5703125" style="55" customWidth="1"/>
    <col min="11529" max="11529" width="20.5703125" style="55" customWidth="1"/>
    <col min="11530" max="11530" width="13.7109375" style="55" bestFit="1" customWidth="1"/>
    <col min="11531" max="11531" width="11.5703125" style="55" bestFit="1" customWidth="1"/>
    <col min="11532" max="11532" width="9.28515625" style="55" bestFit="1" customWidth="1"/>
    <col min="11533" max="11777" width="9.140625" style="55"/>
    <col min="11778" max="11778" width="44.85546875" style="55" customWidth="1"/>
    <col min="11779" max="11779" width="14.140625" style="55" customWidth="1"/>
    <col min="11780" max="11781" width="22.140625" style="55" customWidth="1"/>
    <col min="11782" max="11782" width="0" style="55" hidden="1" customWidth="1"/>
    <col min="11783" max="11783" width="15.85546875" style="55" customWidth="1"/>
    <col min="11784" max="11784" width="75.5703125" style="55" customWidth="1"/>
    <col min="11785" max="11785" width="20.5703125" style="55" customWidth="1"/>
    <col min="11786" max="11786" width="13.7109375" style="55" bestFit="1" customWidth="1"/>
    <col min="11787" max="11787" width="11.5703125" style="55" bestFit="1" customWidth="1"/>
    <col min="11788" max="11788" width="9.28515625" style="55" bestFit="1" customWidth="1"/>
    <col min="11789" max="12033" width="9.140625" style="55"/>
    <col min="12034" max="12034" width="44.85546875" style="55" customWidth="1"/>
    <col min="12035" max="12035" width="14.140625" style="55" customWidth="1"/>
    <col min="12036" max="12037" width="22.140625" style="55" customWidth="1"/>
    <col min="12038" max="12038" width="0" style="55" hidden="1" customWidth="1"/>
    <col min="12039" max="12039" width="15.85546875" style="55" customWidth="1"/>
    <col min="12040" max="12040" width="75.5703125" style="55" customWidth="1"/>
    <col min="12041" max="12041" width="20.5703125" style="55" customWidth="1"/>
    <col min="12042" max="12042" width="13.7109375" style="55" bestFit="1" customWidth="1"/>
    <col min="12043" max="12043" width="11.5703125" style="55" bestFit="1" customWidth="1"/>
    <col min="12044" max="12044" width="9.28515625" style="55" bestFit="1" customWidth="1"/>
    <col min="12045" max="12289" width="9.140625" style="55"/>
    <col min="12290" max="12290" width="44.85546875" style="55" customWidth="1"/>
    <col min="12291" max="12291" width="14.140625" style="55" customWidth="1"/>
    <col min="12292" max="12293" width="22.140625" style="55" customWidth="1"/>
    <col min="12294" max="12294" width="0" style="55" hidden="1" customWidth="1"/>
    <col min="12295" max="12295" width="15.85546875" style="55" customWidth="1"/>
    <col min="12296" max="12296" width="75.5703125" style="55" customWidth="1"/>
    <col min="12297" max="12297" width="20.5703125" style="55" customWidth="1"/>
    <col min="12298" max="12298" width="13.7109375" style="55" bestFit="1" customWidth="1"/>
    <col min="12299" max="12299" width="11.5703125" style="55" bestFit="1" customWidth="1"/>
    <col min="12300" max="12300" width="9.28515625" style="55" bestFit="1" customWidth="1"/>
    <col min="12301" max="12545" width="9.140625" style="55"/>
    <col min="12546" max="12546" width="44.85546875" style="55" customWidth="1"/>
    <col min="12547" max="12547" width="14.140625" style="55" customWidth="1"/>
    <col min="12548" max="12549" width="22.140625" style="55" customWidth="1"/>
    <col min="12550" max="12550" width="0" style="55" hidden="1" customWidth="1"/>
    <col min="12551" max="12551" width="15.85546875" style="55" customWidth="1"/>
    <col min="12552" max="12552" width="75.5703125" style="55" customWidth="1"/>
    <col min="12553" max="12553" width="20.5703125" style="55" customWidth="1"/>
    <col min="12554" max="12554" width="13.7109375" style="55" bestFit="1" customWidth="1"/>
    <col min="12555" max="12555" width="11.5703125" style="55" bestFit="1" customWidth="1"/>
    <col min="12556" max="12556" width="9.28515625" style="55" bestFit="1" customWidth="1"/>
    <col min="12557" max="12801" width="9.140625" style="55"/>
    <col min="12802" max="12802" width="44.85546875" style="55" customWidth="1"/>
    <col min="12803" max="12803" width="14.140625" style="55" customWidth="1"/>
    <col min="12804" max="12805" width="22.140625" style="55" customWidth="1"/>
    <col min="12806" max="12806" width="0" style="55" hidden="1" customWidth="1"/>
    <col min="12807" max="12807" width="15.85546875" style="55" customWidth="1"/>
    <col min="12808" max="12808" width="75.5703125" style="55" customWidth="1"/>
    <col min="12809" max="12809" width="20.5703125" style="55" customWidth="1"/>
    <col min="12810" max="12810" width="13.7109375" style="55" bestFit="1" customWidth="1"/>
    <col min="12811" max="12811" width="11.5703125" style="55" bestFit="1" customWidth="1"/>
    <col min="12812" max="12812" width="9.28515625" style="55" bestFit="1" customWidth="1"/>
    <col min="12813" max="13057" width="9.140625" style="55"/>
    <col min="13058" max="13058" width="44.85546875" style="55" customWidth="1"/>
    <col min="13059" max="13059" width="14.140625" style="55" customWidth="1"/>
    <col min="13060" max="13061" width="22.140625" style="55" customWidth="1"/>
    <col min="13062" max="13062" width="0" style="55" hidden="1" customWidth="1"/>
    <col min="13063" max="13063" width="15.85546875" style="55" customWidth="1"/>
    <col min="13064" max="13064" width="75.5703125" style="55" customWidth="1"/>
    <col min="13065" max="13065" width="20.5703125" style="55" customWidth="1"/>
    <col min="13066" max="13066" width="13.7109375" style="55" bestFit="1" customWidth="1"/>
    <col min="13067" max="13067" width="11.5703125" style="55" bestFit="1" customWidth="1"/>
    <col min="13068" max="13068" width="9.28515625" style="55" bestFit="1" customWidth="1"/>
    <col min="13069" max="13313" width="9.140625" style="55"/>
    <col min="13314" max="13314" width="44.85546875" style="55" customWidth="1"/>
    <col min="13315" max="13315" width="14.140625" style="55" customWidth="1"/>
    <col min="13316" max="13317" width="22.140625" style="55" customWidth="1"/>
    <col min="13318" max="13318" width="0" style="55" hidden="1" customWidth="1"/>
    <col min="13319" max="13319" width="15.85546875" style="55" customWidth="1"/>
    <col min="13320" max="13320" width="75.5703125" style="55" customWidth="1"/>
    <col min="13321" max="13321" width="20.5703125" style="55" customWidth="1"/>
    <col min="13322" max="13322" width="13.7109375" style="55" bestFit="1" customWidth="1"/>
    <col min="13323" max="13323" width="11.5703125" style="55" bestFit="1" customWidth="1"/>
    <col min="13324" max="13324" width="9.28515625" style="55" bestFit="1" customWidth="1"/>
    <col min="13325" max="13569" width="9.140625" style="55"/>
    <col min="13570" max="13570" width="44.85546875" style="55" customWidth="1"/>
    <col min="13571" max="13571" width="14.140625" style="55" customWidth="1"/>
    <col min="13572" max="13573" width="22.140625" style="55" customWidth="1"/>
    <col min="13574" max="13574" width="0" style="55" hidden="1" customWidth="1"/>
    <col min="13575" max="13575" width="15.85546875" style="55" customWidth="1"/>
    <col min="13576" max="13576" width="75.5703125" style="55" customWidth="1"/>
    <col min="13577" max="13577" width="20.5703125" style="55" customWidth="1"/>
    <col min="13578" max="13578" width="13.7109375" style="55" bestFit="1" customWidth="1"/>
    <col min="13579" max="13579" width="11.5703125" style="55" bestFit="1" customWidth="1"/>
    <col min="13580" max="13580" width="9.28515625" style="55" bestFit="1" customWidth="1"/>
    <col min="13581" max="13825" width="9.140625" style="55"/>
    <col min="13826" max="13826" width="44.85546875" style="55" customWidth="1"/>
    <col min="13827" max="13827" width="14.140625" style="55" customWidth="1"/>
    <col min="13828" max="13829" width="22.140625" style="55" customWidth="1"/>
    <col min="13830" max="13830" width="0" style="55" hidden="1" customWidth="1"/>
    <col min="13831" max="13831" width="15.85546875" style="55" customWidth="1"/>
    <col min="13832" max="13832" width="75.5703125" style="55" customWidth="1"/>
    <col min="13833" max="13833" width="20.5703125" style="55" customWidth="1"/>
    <col min="13834" max="13834" width="13.7109375" style="55" bestFit="1" customWidth="1"/>
    <col min="13835" max="13835" width="11.5703125" style="55" bestFit="1" customWidth="1"/>
    <col min="13836" max="13836" width="9.28515625" style="55" bestFit="1" customWidth="1"/>
    <col min="13837" max="14081" width="9.140625" style="55"/>
    <col min="14082" max="14082" width="44.85546875" style="55" customWidth="1"/>
    <col min="14083" max="14083" width="14.140625" style="55" customWidth="1"/>
    <col min="14084" max="14085" width="22.140625" style="55" customWidth="1"/>
    <col min="14086" max="14086" width="0" style="55" hidden="1" customWidth="1"/>
    <col min="14087" max="14087" width="15.85546875" style="55" customWidth="1"/>
    <col min="14088" max="14088" width="75.5703125" style="55" customWidth="1"/>
    <col min="14089" max="14089" width="20.5703125" style="55" customWidth="1"/>
    <col min="14090" max="14090" width="13.7109375" style="55" bestFit="1" customWidth="1"/>
    <col min="14091" max="14091" width="11.5703125" style="55" bestFit="1" customWidth="1"/>
    <col min="14092" max="14092" width="9.28515625" style="55" bestFit="1" customWidth="1"/>
    <col min="14093" max="14337" width="9.140625" style="55"/>
    <col min="14338" max="14338" width="44.85546875" style="55" customWidth="1"/>
    <col min="14339" max="14339" width="14.140625" style="55" customWidth="1"/>
    <col min="14340" max="14341" width="22.140625" style="55" customWidth="1"/>
    <col min="14342" max="14342" width="0" style="55" hidden="1" customWidth="1"/>
    <col min="14343" max="14343" width="15.85546875" style="55" customWidth="1"/>
    <col min="14344" max="14344" width="75.5703125" style="55" customWidth="1"/>
    <col min="14345" max="14345" width="20.5703125" style="55" customWidth="1"/>
    <col min="14346" max="14346" width="13.7109375" style="55" bestFit="1" customWidth="1"/>
    <col min="14347" max="14347" width="11.5703125" style="55" bestFit="1" customWidth="1"/>
    <col min="14348" max="14348" width="9.28515625" style="55" bestFit="1" customWidth="1"/>
    <col min="14349" max="14593" width="9.140625" style="55"/>
    <col min="14594" max="14594" width="44.85546875" style="55" customWidth="1"/>
    <col min="14595" max="14595" width="14.140625" style="55" customWidth="1"/>
    <col min="14596" max="14597" width="22.140625" style="55" customWidth="1"/>
    <col min="14598" max="14598" width="0" style="55" hidden="1" customWidth="1"/>
    <col min="14599" max="14599" width="15.85546875" style="55" customWidth="1"/>
    <col min="14600" max="14600" width="75.5703125" style="55" customWidth="1"/>
    <col min="14601" max="14601" width="20.5703125" style="55" customWidth="1"/>
    <col min="14602" max="14602" width="13.7109375" style="55" bestFit="1" customWidth="1"/>
    <col min="14603" max="14603" width="11.5703125" style="55" bestFit="1" customWidth="1"/>
    <col min="14604" max="14604" width="9.28515625" style="55" bestFit="1" customWidth="1"/>
    <col min="14605" max="14849" width="9.140625" style="55"/>
    <col min="14850" max="14850" width="44.85546875" style="55" customWidth="1"/>
    <col min="14851" max="14851" width="14.140625" style="55" customWidth="1"/>
    <col min="14852" max="14853" width="22.140625" style="55" customWidth="1"/>
    <col min="14854" max="14854" width="0" style="55" hidden="1" customWidth="1"/>
    <col min="14855" max="14855" width="15.85546875" style="55" customWidth="1"/>
    <col min="14856" max="14856" width="75.5703125" style="55" customWidth="1"/>
    <col min="14857" max="14857" width="20.5703125" style="55" customWidth="1"/>
    <col min="14858" max="14858" width="13.7109375" style="55" bestFit="1" customWidth="1"/>
    <col min="14859" max="14859" width="11.5703125" style="55" bestFit="1" customWidth="1"/>
    <col min="14860" max="14860" width="9.28515625" style="55" bestFit="1" customWidth="1"/>
    <col min="14861" max="15105" width="9.140625" style="55"/>
    <col min="15106" max="15106" width="44.85546875" style="55" customWidth="1"/>
    <col min="15107" max="15107" width="14.140625" style="55" customWidth="1"/>
    <col min="15108" max="15109" width="22.140625" style="55" customWidth="1"/>
    <col min="15110" max="15110" width="0" style="55" hidden="1" customWidth="1"/>
    <col min="15111" max="15111" width="15.85546875" style="55" customWidth="1"/>
    <col min="15112" max="15112" width="75.5703125" style="55" customWidth="1"/>
    <col min="15113" max="15113" width="20.5703125" style="55" customWidth="1"/>
    <col min="15114" max="15114" width="13.7109375" style="55" bestFit="1" customWidth="1"/>
    <col min="15115" max="15115" width="11.5703125" style="55" bestFit="1" customWidth="1"/>
    <col min="15116" max="15116" width="9.28515625" style="55" bestFit="1" customWidth="1"/>
    <col min="15117" max="15361" width="9.140625" style="55"/>
    <col min="15362" max="15362" width="44.85546875" style="55" customWidth="1"/>
    <col min="15363" max="15363" width="14.140625" style="55" customWidth="1"/>
    <col min="15364" max="15365" width="22.140625" style="55" customWidth="1"/>
    <col min="15366" max="15366" width="0" style="55" hidden="1" customWidth="1"/>
    <col min="15367" max="15367" width="15.85546875" style="55" customWidth="1"/>
    <col min="15368" max="15368" width="75.5703125" style="55" customWidth="1"/>
    <col min="15369" max="15369" width="20.5703125" style="55" customWidth="1"/>
    <col min="15370" max="15370" width="13.7109375" style="55" bestFit="1" customWidth="1"/>
    <col min="15371" max="15371" width="11.5703125" style="55" bestFit="1" customWidth="1"/>
    <col min="15372" max="15372" width="9.28515625" style="55" bestFit="1" customWidth="1"/>
    <col min="15373" max="15617" width="9.140625" style="55"/>
    <col min="15618" max="15618" width="44.85546875" style="55" customWidth="1"/>
    <col min="15619" max="15619" width="14.140625" style="55" customWidth="1"/>
    <col min="15620" max="15621" width="22.140625" style="55" customWidth="1"/>
    <col min="15622" max="15622" width="0" style="55" hidden="1" customWidth="1"/>
    <col min="15623" max="15623" width="15.85546875" style="55" customWidth="1"/>
    <col min="15624" max="15624" width="75.5703125" style="55" customWidth="1"/>
    <col min="15625" max="15625" width="20.5703125" style="55" customWidth="1"/>
    <col min="15626" max="15626" width="13.7109375" style="55" bestFit="1" customWidth="1"/>
    <col min="15627" max="15627" width="11.5703125" style="55" bestFit="1" customWidth="1"/>
    <col min="15628" max="15628" width="9.28515625" style="55" bestFit="1" customWidth="1"/>
    <col min="15629" max="15873" width="9.140625" style="55"/>
    <col min="15874" max="15874" width="44.85546875" style="55" customWidth="1"/>
    <col min="15875" max="15875" width="14.140625" style="55" customWidth="1"/>
    <col min="15876" max="15877" width="22.140625" style="55" customWidth="1"/>
    <col min="15878" max="15878" width="0" style="55" hidden="1" customWidth="1"/>
    <col min="15879" max="15879" width="15.85546875" style="55" customWidth="1"/>
    <col min="15880" max="15880" width="75.5703125" style="55" customWidth="1"/>
    <col min="15881" max="15881" width="20.5703125" style="55" customWidth="1"/>
    <col min="15882" max="15882" width="13.7109375" style="55" bestFit="1" customWidth="1"/>
    <col min="15883" max="15883" width="11.5703125" style="55" bestFit="1" customWidth="1"/>
    <col min="15884" max="15884" width="9.28515625" style="55" bestFit="1" customWidth="1"/>
    <col min="15885" max="16129" width="9.140625" style="55"/>
    <col min="16130" max="16130" width="44.85546875" style="55" customWidth="1"/>
    <col min="16131" max="16131" width="14.140625" style="55" customWidth="1"/>
    <col min="16132" max="16133" width="22.140625" style="55" customWidth="1"/>
    <col min="16134" max="16134" width="0" style="55" hidden="1" customWidth="1"/>
    <col min="16135" max="16135" width="15.85546875" style="55" customWidth="1"/>
    <col min="16136" max="16136" width="75.5703125" style="55" customWidth="1"/>
    <col min="16137" max="16137" width="20.5703125" style="55" customWidth="1"/>
    <col min="16138" max="16138" width="13.7109375" style="55" bestFit="1" customWidth="1"/>
    <col min="16139" max="16139" width="11.5703125" style="55" bestFit="1" customWidth="1"/>
    <col min="16140" max="16140" width="9.28515625" style="55" bestFit="1" customWidth="1"/>
    <col min="16141" max="16384" width="9.140625" style="55"/>
  </cols>
  <sheetData>
    <row r="1" spans="1:8" s="1" customFormat="1" ht="18.75" x14ac:dyDescent="0.2">
      <c r="H1" s="2" t="s">
        <v>0</v>
      </c>
    </row>
    <row r="2" spans="1:8" s="1" customFormat="1" ht="24" customHeight="1" x14ac:dyDescent="0.2">
      <c r="H2" s="2" t="s">
        <v>1</v>
      </c>
    </row>
    <row r="3" spans="1:8" s="1" customFormat="1" ht="18.75" x14ac:dyDescent="0.2">
      <c r="H3" s="2" t="s">
        <v>2</v>
      </c>
    </row>
    <row r="4" spans="1:8" s="1" customFormat="1" ht="24.75" customHeight="1" x14ac:dyDescent="0.2">
      <c r="A4" s="3"/>
      <c r="B4" s="3"/>
      <c r="C4" s="3"/>
      <c r="D4" s="3"/>
      <c r="E4" s="3"/>
      <c r="F4" s="3"/>
      <c r="G4" s="3"/>
      <c r="H4" s="3"/>
    </row>
    <row r="5" spans="1:8" s="4" customFormat="1" ht="30" customHeight="1" x14ac:dyDescent="0.2">
      <c r="A5" s="3" t="s">
        <v>3</v>
      </c>
      <c r="B5" s="3"/>
      <c r="C5" s="3"/>
      <c r="D5" s="3"/>
      <c r="E5" s="3"/>
      <c r="F5" s="3"/>
      <c r="G5" s="3"/>
      <c r="H5" s="3"/>
    </row>
    <row r="6" spans="1:8" s="4" customFormat="1" ht="30" customHeight="1" x14ac:dyDescent="0.2">
      <c r="A6" s="3" t="s">
        <v>4</v>
      </c>
      <c r="B6" s="3"/>
      <c r="C6" s="3"/>
      <c r="D6" s="3"/>
      <c r="E6" s="3"/>
      <c r="F6" s="3"/>
      <c r="G6" s="3"/>
      <c r="H6" s="3"/>
    </row>
    <row r="7" spans="1:8" s="4" customFormat="1" ht="32.25" customHeight="1" x14ac:dyDescent="0.2">
      <c r="A7" s="5" t="s">
        <v>5</v>
      </c>
      <c r="B7" s="5"/>
      <c r="C7" s="5"/>
      <c r="D7" s="5"/>
      <c r="E7" s="5"/>
      <c r="F7" s="5"/>
      <c r="G7" s="5"/>
      <c r="H7" s="5"/>
    </row>
    <row r="8" spans="1:8" s="4" customFormat="1" ht="18" customHeight="1" x14ac:dyDescent="0.2">
      <c r="A8" s="5"/>
      <c r="B8" s="5"/>
      <c r="C8" s="5"/>
      <c r="D8" s="5"/>
      <c r="E8" s="5"/>
      <c r="F8" s="5"/>
      <c r="G8" s="5"/>
      <c r="H8" s="5"/>
    </row>
    <row r="9" spans="1:8" s="4" customFormat="1" ht="18" customHeight="1" x14ac:dyDescent="0.2">
      <c r="A9" s="5"/>
      <c r="B9" s="5"/>
      <c r="C9" s="5"/>
      <c r="D9" s="5"/>
      <c r="E9" s="5"/>
      <c r="F9" s="5"/>
      <c r="G9" s="5"/>
      <c r="H9" s="5"/>
    </row>
    <row r="10" spans="1:8" s="4" customFormat="1" ht="18" customHeight="1" x14ac:dyDescent="0.2">
      <c r="A10" s="5"/>
      <c r="B10" s="5"/>
      <c r="C10" s="5"/>
      <c r="D10" s="5"/>
      <c r="E10" s="5"/>
      <c r="F10" s="5"/>
      <c r="G10" s="5"/>
      <c r="H10" s="5"/>
    </row>
    <row r="11" spans="1:8" s="4" customFormat="1" ht="18" customHeight="1" x14ac:dyDescent="0.2">
      <c r="A11" s="5"/>
      <c r="B11" s="5"/>
      <c r="C11" s="5"/>
      <c r="D11" s="5"/>
      <c r="E11" s="5"/>
      <c r="F11" s="5"/>
      <c r="G11" s="5"/>
      <c r="H11" s="5"/>
    </row>
    <row r="12" spans="1:8" s="4" customFormat="1" ht="39" customHeight="1" x14ac:dyDescent="0.2">
      <c r="A12" s="5"/>
      <c r="B12" s="5"/>
      <c r="C12" s="5"/>
      <c r="D12" s="5"/>
      <c r="E12" s="5"/>
      <c r="F12" s="5"/>
      <c r="G12" s="5"/>
      <c r="H12" s="5"/>
    </row>
    <row r="13" spans="1:8" s="7" customFormat="1" ht="13.5" customHeight="1" x14ac:dyDescent="0.2">
      <c r="A13" s="6" t="s">
        <v>6</v>
      </c>
      <c r="B13" s="6" t="s">
        <v>7</v>
      </c>
      <c r="C13" s="6" t="s">
        <v>8</v>
      </c>
      <c r="D13" s="6" t="s">
        <v>9</v>
      </c>
      <c r="E13" s="6" t="s">
        <v>10</v>
      </c>
      <c r="F13" s="6" t="s">
        <v>11</v>
      </c>
      <c r="G13" s="6" t="s">
        <v>12</v>
      </c>
      <c r="H13" s="6" t="s">
        <v>13</v>
      </c>
    </row>
    <row r="14" spans="1:8" s="7" customFormat="1" ht="15" customHeight="1" x14ac:dyDescent="0.2">
      <c r="A14" s="6"/>
      <c r="B14" s="6"/>
      <c r="C14" s="6"/>
      <c r="D14" s="6"/>
      <c r="E14" s="6"/>
      <c r="F14" s="6"/>
      <c r="G14" s="6"/>
      <c r="H14" s="6"/>
    </row>
    <row r="15" spans="1:8" s="7" customFormat="1" ht="5.25" customHeight="1" x14ac:dyDescent="0.2">
      <c r="A15" s="6"/>
      <c r="B15" s="6"/>
      <c r="C15" s="6"/>
      <c r="D15" s="6"/>
      <c r="E15" s="6"/>
      <c r="F15" s="6"/>
      <c r="G15" s="6"/>
      <c r="H15" s="6"/>
    </row>
    <row r="16" spans="1:8" s="8" customFormat="1" ht="48.75" customHeight="1" x14ac:dyDescent="0.2">
      <c r="A16" s="6"/>
      <c r="B16" s="6"/>
      <c r="C16" s="6"/>
      <c r="D16" s="6"/>
      <c r="E16" s="6"/>
      <c r="F16" s="6"/>
      <c r="G16" s="6"/>
      <c r="H16" s="6"/>
    </row>
    <row r="17" spans="1:14" s="8" customFormat="1" ht="36" customHeight="1" x14ac:dyDescent="0.2">
      <c r="A17" s="9"/>
      <c r="B17" s="10" t="s">
        <v>14</v>
      </c>
      <c r="C17" s="9" t="s">
        <v>15</v>
      </c>
      <c r="D17" s="11">
        <f>D18</f>
        <v>63424.3</v>
      </c>
      <c r="E17" s="11">
        <f>E18</f>
        <v>45329.669650800002</v>
      </c>
      <c r="F17" s="12">
        <f>E17-D17</f>
        <v>-18094.630349200001</v>
      </c>
      <c r="G17" s="13">
        <f>E17/D17*100-100</f>
        <v>-28.529491613151421</v>
      </c>
      <c r="H17" s="14"/>
    </row>
    <row r="18" spans="1:14" s="8" customFormat="1" ht="36.75" customHeight="1" x14ac:dyDescent="0.2">
      <c r="A18" s="9"/>
      <c r="B18" s="10" t="s">
        <v>16</v>
      </c>
      <c r="C18" s="9" t="s">
        <v>15</v>
      </c>
      <c r="D18" s="11">
        <f>D58</f>
        <v>63424.3</v>
      </c>
      <c r="E18" s="11">
        <f>E20+E21+E22+E23+E24+E25+E26+E27+E28+E29</f>
        <v>45329.669650800002</v>
      </c>
      <c r="F18" s="12">
        <f>E18-D18</f>
        <v>-18094.630349200001</v>
      </c>
      <c r="G18" s="13">
        <f>E18/D18*100-100</f>
        <v>-28.529491613151421</v>
      </c>
      <c r="H18" s="14"/>
    </row>
    <row r="19" spans="1:14" s="8" customFormat="1" ht="15.75" customHeight="1" x14ac:dyDescent="0.2">
      <c r="A19" s="9"/>
      <c r="B19" s="15" t="s">
        <v>17</v>
      </c>
      <c r="C19" s="9"/>
      <c r="D19" s="9"/>
      <c r="E19" s="16"/>
      <c r="F19" s="12"/>
      <c r="G19" s="13"/>
      <c r="H19" s="14"/>
    </row>
    <row r="20" spans="1:14" s="23" customFormat="1" ht="64.5" customHeight="1" x14ac:dyDescent="0.2">
      <c r="A20" s="17">
        <v>1</v>
      </c>
      <c r="B20" s="18" t="s">
        <v>18</v>
      </c>
      <c r="C20" s="19" t="s">
        <v>15</v>
      </c>
      <c r="D20" s="19">
        <v>45794</v>
      </c>
      <c r="E20" s="20">
        <f>'[1]6мес (от плана)'!G11</f>
        <v>34192.130649999999</v>
      </c>
      <c r="F20" s="12">
        <f t="shared" ref="F20:F29" si="0">E20-D20</f>
        <v>-11601.869350000001</v>
      </c>
      <c r="G20" s="13">
        <f t="shared" ref="G20:G29" si="1">E20/D20*100-100</f>
        <v>-25.334911451281826</v>
      </c>
      <c r="H20" s="21"/>
      <c r="I20" s="22"/>
      <c r="J20" s="22"/>
    </row>
    <row r="21" spans="1:14" s="27" customFormat="1" ht="36" customHeight="1" x14ac:dyDescent="0.2">
      <c r="A21" s="17">
        <v>2</v>
      </c>
      <c r="B21" s="24" t="s">
        <v>19</v>
      </c>
      <c r="C21" s="25" t="s">
        <v>15</v>
      </c>
      <c r="D21" s="25">
        <v>3864.3</v>
      </c>
      <c r="E21" s="20">
        <f>'[1]6мес (от плана)'!G12</f>
        <v>2942.752</v>
      </c>
      <c r="F21" s="12">
        <f t="shared" si="0"/>
        <v>-921.54800000000023</v>
      </c>
      <c r="G21" s="13">
        <f t="shared" si="1"/>
        <v>-23.847734389151981</v>
      </c>
      <c r="H21" s="26"/>
      <c r="I21" s="22"/>
      <c r="J21" s="22"/>
    </row>
    <row r="22" spans="1:14" s="27" customFormat="1" ht="36" customHeight="1" x14ac:dyDescent="0.2">
      <c r="A22" s="17">
        <v>3</v>
      </c>
      <c r="B22" s="28" t="s">
        <v>20</v>
      </c>
      <c r="C22" s="25" t="s">
        <v>15</v>
      </c>
      <c r="D22" s="25">
        <v>1356</v>
      </c>
      <c r="E22" s="20">
        <f>'[1]6мес (от плана)'!G13</f>
        <v>693.64933300000007</v>
      </c>
      <c r="F22" s="12">
        <f t="shared" si="0"/>
        <v>-662.35066699999993</v>
      </c>
      <c r="G22" s="13">
        <f t="shared" si="1"/>
        <v>-48.845919395280234</v>
      </c>
      <c r="H22" s="26"/>
      <c r="I22" s="22"/>
      <c r="J22" s="22"/>
    </row>
    <row r="23" spans="1:14" s="30" customFormat="1" ht="39.75" customHeight="1" x14ac:dyDescent="0.2">
      <c r="A23" s="17">
        <v>4</v>
      </c>
      <c r="B23" s="29" t="s">
        <v>21</v>
      </c>
      <c r="C23" s="25" t="s">
        <v>15</v>
      </c>
      <c r="D23" s="25">
        <v>4557</v>
      </c>
      <c r="E23" s="20">
        <f>'[1]6мес (от плана)'!G14</f>
        <v>2569.7039999999997</v>
      </c>
      <c r="F23" s="12">
        <f t="shared" si="0"/>
        <v>-1987.2960000000003</v>
      </c>
      <c r="G23" s="13">
        <f t="shared" si="1"/>
        <v>-43.60974325213958</v>
      </c>
      <c r="H23" s="26"/>
      <c r="I23" s="22"/>
      <c r="J23" s="22"/>
    </row>
    <row r="24" spans="1:14" s="30" customFormat="1" ht="15.75" x14ac:dyDescent="0.2">
      <c r="A24" s="17">
        <v>5</v>
      </c>
      <c r="B24" s="29" t="s">
        <v>22</v>
      </c>
      <c r="C24" s="25" t="s">
        <v>15</v>
      </c>
      <c r="D24" s="25">
        <v>369</v>
      </c>
      <c r="E24" s="20">
        <f>'[1]6мес (от плана)'!G15</f>
        <v>96.080666999999949</v>
      </c>
      <c r="F24" s="12">
        <f t="shared" si="0"/>
        <v>-272.91933300000005</v>
      </c>
      <c r="G24" s="13">
        <f t="shared" si="1"/>
        <v>-73.961878861788634</v>
      </c>
      <c r="H24" s="26"/>
      <c r="I24" s="22"/>
      <c r="J24" s="22"/>
    </row>
    <row r="25" spans="1:14" s="30" customFormat="1" ht="52.5" customHeight="1" x14ac:dyDescent="0.2">
      <c r="A25" s="17">
        <v>6</v>
      </c>
      <c r="B25" s="29" t="s">
        <v>23</v>
      </c>
      <c r="C25" s="25" t="s">
        <v>15</v>
      </c>
      <c r="D25" s="25">
        <v>77</v>
      </c>
      <c r="E25" s="20">
        <f>'[1]6мес (от плана)'!G41</f>
        <v>10.646999999999998</v>
      </c>
      <c r="F25" s="12">
        <f t="shared" si="0"/>
        <v>-66.353000000000009</v>
      </c>
      <c r="G25" s="13">
        <f t="shared" si="1"/>
        <v>-86.172727272727272</v>
      </c>
      <c r="H25" s="31"/>
      <c r="I25" s="22"/>
      <c r="J25" s="22"/>
    </row>
    <row r="26" spans="1:14" s="30" customFormat="1" ht="15.75" x14ac:dyDescent="0.2">
      <c r="A26" s="17">
        <v>7</v>
      </c>
      <c r="B26" s="29" t="s">
        <v>24</v>
      </c>
      <c r="C26" s="25" t="s">
        <v>15</v>
      </c>
      <c r="D26" s="25">
        <v>440</v>
      </c>
      <c r="E26" s="19">
        <f>'[1]6мес (от плана)'!G16</f>
        <v>297.15600000000001</v>
      </c>
      <c r="F26" s="12">
        <f t="shared" si="0"/>
        <v>-142.84399999999999</v>
      </c>
      <c r="G26" s="13">
        <f t="shared" si="1"/>
        <v>-32.464545454545458</v>
      </c>
      <c r="H26" s="26"/>
      <c r="I26" s="22"/>
      <c r="J26" s="22"/>
      <c r="K26" s="32"/>
      <c r="L26" s="32"/>
      <c r="M26" s="32"/>
      <c r="N26" s="32"/>
    </row>
    <row r="27" spans="1:14" s="30" customFormat="1" ht="19.5" customHeight="1" x14ac:dyDescent="0.2">
      <c r="A27" s="17">
        <v>8</v>
      </c>
      <c r="B27" s="29" t="s">
        <v>25</v>
      </c>
      <c r="C27" s="25" t="s">
        <v>15</v>
      </c>
      <c r="D27" s="25">
        <v>506</v>
      </c>
      <c r="E27" s="20">
        <f>'[1]6мес (от плана)'!G17</f>
        <v>220.06556100000003</v>
      </c>
      <c r="F27" s="12">
        <f t="shared" si="0"/>
        <v>-285.934439</v>
      </c>
      <c r="G27" s="13">
        <f t="shared" si="1"/>
        <v>-56.508782411067187</v>
      </c>
      <c r="H27" s="26"/>
      <c r="I27" s="22"/>
      <c r="J27" s="22"/>
    </row>
    <row r="28" spans="1:14" s="30" customFormat="1" ht="47.25" customHeight="1" x14ac:dyDescent="0.2">
      <c r="A28" s="17">
        <v>9</v>
      </c>
      <c r="B28" s="29" t="s">
        <v>26</v>
      </c>
      <c r="C28" s="25" t="s">
        <v>15</v>
      </c>
      <c r="D28" s="25">
        <v>838</v>
      </c>
      <c r="E28" s="20">
        <f>'[1]6мес (от плана)'!G19</f>
        <v>1003.9369999999999</v>
      </c>
      <c r="F28" s="12">
        <f t="shared" si="0"/>
        <v>165.9369999999999</v>
      </c>
      <c r="G28" s="13">
        <f t="shared" si="1"/>
        <v>19.801551312649153</v>
      </c>
      <c r="H28" s="26" t="s">
        <v>27</v>
      </c>
      <c r="I28" s="22"/>
      <c r="J28" s="22"/>
    </row>
    <row r="29" spans="1:14" s="30" customFormat="1" ht="22.5" customHeight="1" x14ac:dyDescent="0.2">
      <c r="A29" s="17">
        <v>10</v>
      </c>
      <c r="B29" s="29" t="s">
        <v>28</v>
      </c>
      <c r="C29" s="25" t="s">
        <v>15</v>
      </c>
      <c r="D29" s="25">
        <f>SUM(D31:D57)</f>
        <v>5623</v>
      </c>
      <c r="E29" s="19">
        <f>SUM(E31:E57)</f>
        <v>3303.5474398000001</v>
      </c>
      <c r="F29" s="12">
        <f t="shared" si="0"/>
        <v>-2319.4525601999999</v>
      </c>
      <c r="G29" s="13">
        <f t="shared" si="1"/>
        <v>-41.249378627067401</v>
      </c>
      <c r="H29" s="33"/>
      <c r="I29" s="22"/>
      <c r="J29" s="22"/>
    </row>
    <row r="30" spans="1:14" s="30" customFormat="1" ht="17.25" customHeight="1" x14ac:dyDescent="0.2">
      <c r="A30" s="17"/>
      <c r="B30" s="34" t="s">
        <v>17</v>
      </c>
      <c r="C30" s="25"/>
      <c r="D30" s="25"/>
      <c r="E30" s="20"/>
      <c r="F30" s="12"/>
      <c r="G30" s="13"/>
      <c r="H30" s="33"/>
      <c r="I30" s="22"/>
      <c r="J30" s="22"/>
    </row>
    <row r="31" spans="1:14" s="30" customFormat="1" ht="15.75" x14ac:dyDescent="0.2">
      <c r="A31" s="35" t="s">
        <v>29</v>
      </c>
      <c r="B31" s="29" t="s">
        <v>30</v>
      </c>
      <c r="C31" s="25" t="s">
        <v>15</v>
      </c>
      <c r="D31" s="25">
        <v>265</v>
      </c>
      <c r="E31" s="20">
        <f>'[1]6мес (от плана)'!G23</f>
        <v>134.471</v>
      </c>
      <c r="F31" s="12">
        <f t="shared" ref="F31:F52" si="2">E31-D31</f>
        <v>-130.529</v>
      </c>
      <c r="G31" s="13">
        <f>E31/D31*100-100</f>
        <v>-49.256226415094339</v>
      </c>
      <c r="H31" s="26"/>
      <c r="I31" s="22"/>
      <c r="J31" s="22"/>
    </row>
    <row r="32" spans="1:14" s="30" customFormat="1" ht="15.75" x14ac:dyDescent="0.2">
      <c r="A32" s="35" t="s">
        <v>31</v>
      </c>
      <c r="B32" s="29" t="s">
        <v>32</v>
      </c>
      <c r="C32" s="25" t="s">
        <v>15</v>
      </c>
      <c r="D32" s="25">
        <v>2</v>
      </c>
      <c r="E32" s="20">
        <f>'[1]6мес (от плана)'!G24</f>
        <v>0</v>
      </c>
      <c r="F32" s="12">
        <f t="shared" si="2"/>
        <v>-2</v>
      </c>
      <c r="G32" s="13">
        <f>E32/D32*100-100</f>
        <v>-100</v>
      </c>
      <c r="H32" s="36"/>
      <c r="I32" s="22"/>
      <c r="J32" s="22"/>
    </row>
    <row r="33" spans="1:10" s="30" customFormat="1" ht="19.5" customHeight="1" x14ac:dyDescent="0.2">
      <c r="A33" s="35" t="s">
        <v>33</v>
      </c>
      <c r="B33" s="29" t="s">
        <v>34</v>
      </c>
      <c r="C33" s="25" t="s">
        <v>15</v>
      </c>
      <c r="D33" s="25">
        <f>'[1]12 мес'!D25</f>
        <v>0</v>
      </c>
      <c r="E33" s="20"/>
      <c r="F33" s="12">
        <f t="shared" si="2"/>
        <v>0</v>
      </c>
      <c r="G33" s="13">
        <v>0</v>
      </c>
      <c r="H33" s="31"/>
      <c r="I33" s="22"/>
      <c r="J33" s="22"/>
    </row>
    <row r="34" spans="1:10" s="30" customFormat="1" ht="27" customHeight="1" x14ac:dyDescent="0.2">
      <c r="A34" s="35" t="s">
        <v>35</v>
      </c>
      <c r="B34" s="29" t="s">
        <v>36</v>
      </c>
      <c r="C34" s="25" t="s">
        <v>15</v>
      </c>
      <c r="D34" s="25">
        <v>392</v>
      </c>
      <c r="E34" s="20">
        <f>'[1]6мес (от плана)'!G26</f>
        <v>378.11400000000003</v>
      </c>
      <c r="F34" s="12">
        <f t="shared" si="2"/>
        <v>-13.885999999999967</v>
      </c>
      <c r="G34" s="13">
        <f t="shared" ref="G34:G46" si="3">E34/D34*100-100</f>
        <v>-3.5423469387754949</v>
      </c>
      <c r="H34" s="31"/>
      <c r="I34" s="22"/>
      <c r="J34" s="22"/>
    </row>
    <row r="35" spans="1:10" s="30" customFormat="1" ht="48.75" customHeight="1" x14ac:dyDescent="0.2">
      <c r="A35" s="35" t="s">
        <v>37</v>
      </c>
      <c r="B35" s="29" t="s">
        <v>38</v>
      </c>
      <c r="C35" s="37" t="s">
        <v>15</v>
      </c>
      <c r="D35" s="25">
        <v>51</v>
      </c>
      <c r="E35" s="20">
        <f>'[1]6мес (от плана)'!G27</f>
        <v>12.016999999999999</v>
      </c>
      <c r="F35" s="12">
        <f t="shared" si="2"/>
        <v>-38.983000000000004</v>
      </c>
      <c r="G35" s="13">
        <f t="shared" si="3"/>
        <v>-76.437254901960785</v>
      </c>
      <c r="H35" s="31"/>
      <c r="I35" s="22"/>
      <c r="J35" s="22"/>
    </row>
    <row r="36" spans="1:10" s="30" customFormat="1" ht="42" customHeight="1" x14ac:dyDescent="0.2">
      <c r="A36" s="35" t="s">
        <v>39</v>
      </c>
      <c r="B36" s="29" t="s">
        <v>40</v>
      </c>
      <c r="C36" s="25" t="s">
        <v>15</v>
      </c>
      <c r="D36" s="38">
        <v>19</v>
      </c>
      <c r="E36" s="20">
        <f>'[1]6мес (от плана)'!G28</f>
        <v>9.48</v>
      </c>
      <c r="F36" s="12">
        <f t="shared" si="2"/>
        <v>-9.52</v>
      </c>
      <c r="G36" s="13">
        <f t="shared" si="3"/>
        <v>-50.105263157894733</v>
      </c>
      <c r="H36" s="31"/>
      <c r="I36" s="22"/>
      <c r="J36" s="22"/>
    </row>
    <row r="37" spans="1:10" s="30" customFormat="1" ht="44.25" customHeight="1" x14ac:dyDescent="0.2">
      <c r="A37" s="35" t="s">
        <v>41</v>
      </c>
      <c r="B37" s="29" t="s">
        <v>42</v>
      </c>
      <c r="C37" s="25" t="s">
        <v>15</v>
      </c>
      <c r="D37" s="25">
        <v>22</v>
      </c>
      <c r="E37" s="20">
        <f>'[1]6мес (от плана)'!G29</f>
        <v>16.902999999999999</v>
      </c>
      <c r="F37" s="12">
        <f t="shared" si="2"/>
        <v>-5.0970000000000013</v>
      </c>
      <c r="G37" s="13">
        <f t="shared" si="3"/>
        <v>-23.168181818181822</v>
      </c>
      <c r="H37" s="31"/>
      <c r="I37" s="22"/>
      <c r="J37" s="22"/>
    </row>
    <row r="38" spans="1:10" s="30" customFormat="1" ht="35.25" customHeight="1" x14ac:dyDescent="0.2">
      <c r="A38" s="35" t="s">
        <v>43</v>
      </c>
      <c r="B38" s="29" t="s">
        <v>44</v>
      </c>
      <c r="C38" s="25" t="s">
        <v>15</v>
      </c>
      <c r="D38" s="25">
        <v>1353</v>
      </c>
      <c r="E38" s="20">
        <f>'[1]6мес (от плана)'!G37</f>
        <v>1064.203</v>
      </c>
      <c r="F38" s="12">
        <f t="shared" si="2"/>
        <v>-288.79700000000003</v>
      </c>
      <c r="G38" s="13">
        <f t="shared" si="3"/>
        <v>-21.344937176644493</v>
      </c>
      <c r="H38" s="26"/>
      <c r="I38" s="22"/>
      <c r="J38" s="22"/>
    </row>
    <row r="39" spans="1:10" s="30" customFormat="1" ht="15.75" x14ac:dyDescent="0.2">
      <c r="A39" s="35" t="s">
        <v>45</v>
      </c>
      <c r="B39" s="29" t="s">
        <v>46</v>
      </c>
      <c r="C39" s="37" t="s">
        <v>15</v>
      </c>
      <c r="D39" s="25">
        <v>409</v>
      </c>
      <c r="E39" s="20">
        <f>'[1]6мес (от плана)'!G30</f>
        <v>168.011</v>
      </c>
      <c r="F39" s="12">
        <f t="shared" si="2"/>
        <v>-240.989</v>
      </c>
      <c r="G39" s="13">
        <f t="shared" si="3"/>
        <v>-58.921515892420537</v>
      </c>
      <c r="H39" s="36"/>
      <c r="I39" s="22"/>
      <c r="J39" s="22"/>
    </row>
    <row r="40" spans="1:10" s="30" customFormat="1" ht="40.5" customHeight="1" x14ac:dyDescent="0.2">
      <c r="A40" s="35" t="s">
        <v>47</v>
      </c>
      <c r="B40" s="29" t="s">
        <v>48</v>
      </c>
      <c r="C40" s="25" t="s">
        <v>15</v>
      </c>
      <c r="D40" s="25">
        <v>961</v>
      </c>
      <c r="E40" s="20">
        <f>'[1]6мес (от плана)'!G31</f>
        <v>515.16700000000003</v>
      </c>
      <c r="F40" s="12">
        <f t="shared" si="2"/>
        <v>-445.83299999999997</v>
      </c>
      <c r="G40" s="13">
        <f t="shared" si="3"/>
        <v>-46.392611862643072</v>
      </c>
      <c r="H40" s="36"/>
      <c r="I40" s="22"/>
      <c r="J40" s="22"/>
    </row>
    <row r="41" spans="1:10" s="30" customFormat="1" ht="15.75" x14ac:dyDescent="0.2">
      <c r="A41" s="35" t="s">
        <v>49</v>
      </c>
      <c r="B41" s="29" t="s">
        <v>50</v>
      </c>
      <c r="C41" s="25" t="s">
        <v>15</v>
      </c>
      <c r="D41" s="25">
        <v>145</v>
      </c>
      <c r="E41" s="20">
        <f>'[1]6мес (от плана)'!G32</f>
        <v>38.541000000000004</v>
      </c>
      <c r="F41" s="12">
        <f t="shared" si="2"/>
        <v>-106.459</v>
      </c>
      <c r="G41" s="13">
        <f t="shared" si="3"/>
        <v>-73.419999999999987</v>
      </c>
      <c r="H41" s="26"/>
      <c r="I41" s="22"/>
      <c r="J41" s="22"/>
    </row>
    <row r="42" spans="1:10" s="30" customFormat="1" ht="88.5" customHeight="1" x14ac:dyDescent="0.2">
      <c r="A42" s="35" t="s">
        <v>51</v>
      </c>
      <c r="B42" s="29" t="s">
        <v>52</v>
      </c>
      <c r="C42" s="25" t="s">
        <v>15</v>
      </c>
      <c r="D42" s="25">
        <v>123</v>
      </c>
      <c r="E42" s="20">
        <f>'[1]6мес (от плана)'!G33</f>
        <v>59.7</v>
      </c>
      <c r="F42" s="12">
        <f t="shared" si="2"/>
        <v>-63.3</v>
      </c>
      <c r="G42" s="13">
        <f t="shared" si="3"/>
        <v>-51.463414634146339</v>
      </c>
      <c r="H42" s="39"/>
      <c r="I42" s="22"/>
      <c r="J42" s="22"/>
    </row>
    <row r="43" spans="1:10" s="30" customFormat="1" ht="64.5" customHeight="1" x14ac:dyDescent="0.2">
      <c r="A43" s="35" t="s">
        <v>53</v>
      </c>
      <c r="B43" s="29" t="s">
        <v>54</v>
      </c>
      <c r="C43" s="25" t="s">
        <v>15</v>
      </c>
      <c r="D43" s="25">
        <v>16</v>
      </c>
      <c r="E43" s="20">
        <f>'[1]6мес (от плана)'!G44</f>
        <v>106.50399999999999</v>
      </c>
      <c r="F43" s="12">
        <f t="shared" si="2"/>
        <v>90.503999999999991</v>
      </c>
      <c r="G43" s="13">
        <f t="shared" si="3"/>
        <v>565.65</v>
      </c>
      <c r="H43" s="36" t="s">
        <v>55</v>
      </c>
      <c r="I43" s="22"/>
      <c r="J43" s="22"/>
    </row>
    <row r="44" spans="1:10" s="30" customFormat="1" ht="55.5" customHeight="1" x14ac:dyDescent="0.2">
      <c r="A44" s="35" t="s">
        <v>56</v>
      </c>
      <c r="B44" s="29" t="s">
        <v>57</v>
      </c>
      <c r="C44" s="25" t="s">
        <v>15</v>
      </c>
      <c r="D44" s="25">
        <v>239</v>
      </c>
      <c r="E44" s="20">
        <f>'[1]6мес (от плана)'!G34</f>
        <v>130.41499999999999</v>
      </c>
      <c r="F44" s="12">
        <f t="shared" si="2"/>
        <v>-108.58500000000001</v>
      </c>
      <c r="G44" s="13">
        <f t="shared" si="3"/>
        <v>-45.43305439330544</v>
      </c>
      <c r="H44" s="36"/>
      <c r="I44" s="22"/>
      <c r="J44" s="22"/>
    </row>
    <row r="45" spans="1:10" s="30" customFormat="1" ht="20.25" customHeight="1" x14ac:dyDescent="0.2">
      <c r="A45" s="35" t="s">
        <v>58</v>
      </c>
      <c r="B45" s="29" t="s">
        <v>59</v>
      </c>
      <c r="C45" s="25" t="s">
        <v>15</v>
      </c>
      <c r="D45" s="25">
        <v>229</v>
      </c>
      <c r="E45" s="20">
        <f>'[1]6мес (от плана)'!G35</f>
        <v>113.7198343</v>
      </c>
      <c r="F45" s="12">
        <f t="shared" si="2"/>
        <v>-115.2801657</v>
      </c>
      <c r="G45" s="13">
        <f t="shared" si="3"/>
        <v>-50.34068371179039</v>
      </c>
      <c r="H45" s="26"/>
      <c r="I45" s="22"/>
      <c r="J45" s="22"/>
    </row>
    <row r="46" spans="1:10" s="30" customFormat="1" ht="39" customHeight="1" x14ac:dyDescent="0.2">
      <c r="A46" s="35" t="s">
        <v>60</v>
      </c>
      <c r="B46" s="29" t="s">
        <v>61</v>
      </c>
      <c r="C46" s="25" t="s">
        <v>15</v>
      </c>
      <c r="D46" s="25">
        <v>107</v>
      </c>
      <c r="E46" s="20">
        <f>'[1]6мес (от плана)'!G36</f>
        <v>19.349895399999994</v>
      </c>
      <c r="F46" s="12">
        <f t="shared" si="2"/>
        <v>-87.650104600000006</v>
      </c>
      <c r="G46" s="13">
        <f t="shared" si="3"/>
        <v>-81.915985607476642</v>
      </c>
      <c r="H46" s="36"/>
      <c r="I46" s="22"/>
      <c r="J46" s="22"/>
    </row>
    <row r="47" spans="1:10" s="30" customFormat="1" ht="35.25" customHeight="1" x14ac:dyDescent="0.2">
      <c r="A47" s="35" t="s">
        <v>62</v>
      </c>
      <c r="B47" s="29" t="s">
        <v>63</v>
      </c>
      <c r="C47" s="25" t="s">
        <v>15</v>
      </c>
      <c r="D47" s="25">
        <v>92</v>
      </c>
      <c r="E47" s="20">
        <f>'[1]6мес (от плана)'!G38</f>
        <v>59.5</v>
      </c>
      <c r="F47" s="12">
        <f t="shared" si="2"/>
        <v>-32.5</v>
      </c>
      <c r="G47" s="13">
        <v>0</v>
      </c>
      <c r="H47" s="26"/>
      <c r="I47" s="22"/>
      <c r="J47" s="22"/>
    </row>
    <row r="48" spans="1:10" s="30" customFormat="1" ht="15.75" x14ac:dyDescent="0.2">
      <c r="A48" s="35" t="s">
        <v>64</v>
      </c>
      <c r="B48" s="29" t="s">
        <v>65</v>
      </c>
      <c r="C48" s="25" t="s">
        <v>15</v>
      </c>
      <c r="D48" s="25">
        <v>71</v>
      </c>
      <c r="E48" s="20">
        <f>'[1]6мес (от плана)'!G40</f>
        <v>0</v>
      </c>
      <c r="F48" s="12">
        <f t="shared" si="2"/>
        <v>-71</v>
      </c>
      <c r="G48" s="13">
        <v>0</v>
      </c>
      <c r="H48" s="26"/>
      <c r="I48" s="22"/>
      <c r="J48" s="22"/>
    </row>
    <row r="49" spans="1:10" s="30" customFormat="1" ht="15.75" x14ac:dyDescent="0.2">
      <c r="A49" s="35" t="s">
        <v>66</v>
      </c>
      <c r="B49" s="40" t="s">
        <v>67</v>
      </c>
      <c r="C49" s="25" t="s">
        <v>15</v>
      </c>
      <c r="D49" s="25">
        <f>'[1]12 мес'!D39</f>
        <v>0</v>
      </c>
      <c r="E49" s="20"/>
      <c r="F49" s="12">
        <f t="shared" si="2"/>
        <v>0</v>
      </c>
      <c r="G49" s="13">
        <v>0</v>
      </c>
      <c r="H49" s="26"/>
      <c r="I49" s="22"/>
      <c r="J49" s="22"/>
    </row>
    <row r="50" spans="1:10" s="30" customFormat="1" ht="23.25" customHeight="1" x14ac:dyDescent="0.2">
      <c r="A50" s="35" t="s">
        <v>68</v>
      </c>
      <c r="B50" s="29" t="s">
        <v>69</v>
      </c>
      <c r="C50" s="25" t="s">
        <v>15</v>
      </c>
      <c r="D50" s="25">
        <v>27</v>
      </c>
      <c r="E50" s="20">
        <f>'[1]6мес (от плана)'!G42</f>
        <v>0</v>
      </c>
      <c r="F50" s="12">
        <f t="shared" si="2"/>
        <v>-27</v>
      </c>
      <c r="G50" s="13">
        <f t="shared" ref="G50:G63" si="4">E50/D50*100-100</f>
        <v>-100</v>
      </c>
      <c r="H50" s="36"/>
      <c r="I50" s="22"/>
      <c r="J50" s="22"/>
    </row>
    <row r="51" spans="1:10" s="30" customFormat="1" ht="23.25" customHeight="1" x14ac:dyDescent="0.2">
      <c r="A51" s="35" t="s">
        <v>70</v>
      </c>
      <c r="B51" s="29" t="s">
        <v>71</v>
      </c>
      <c r="C51" s="25" t="s">
        <v>15</v>
      </c>
      <c r="D51" s="25">
        <v>17</v>
      </c>
      <c r="E51" s="20">
        <f>'[1]6мес (от плана)'!G43</f>
        <v>17.962</v>
      </c>
      <c r="F51" s="12">
        <f t="shared" si="2"/>
        <v>0.96199999999999974</v>
      </c>
      <c r="G51" s="13">
        <f t="shared" si="4"/>
        <v>5.6588235294117624</v>
      </c>
      <c r="H51" s="31" t="s">
        <v>72</v>
      </c>
      <c r="I51" s="22"/>
      <c r="J51" s="22"/>
    </row>
    <row r="52" spans="1:10" s="30" customFormat="1" ht="23.25" customHeight="1" x14ac:dyDescent="0.2">
      <c r="A52" s="35" t="s">
        <v>73</v>
      </c>
      <c r="B52" s="29" t="s">
        <v>74</v>
      </c>
      <c r="C52" s="25" t="s">
        <v>15</v>
      </c>
      <c r="D52" s="25">
        <v>639</v>
      </c>
      <c r="E52" s="20">
        <f>'[1]6мес (от плана)'!G45</f>
        <v>349.5849872</v>
      </c>
      <c r="F52" s="12">
        <f t="shared" si="2"/>
        <v>-289.4150128</v>
      </c>
      <c r="G52" s="13">
        <f t="shared" si="4"/>
        <v>-45.29186428794992</v>
      </c>
      <c r="H52" s="36"/>
      <c r="I52" s="22"/>
      <c r="J52" s="22"/>
    </row>
    <row r="53" spans="1:10" s="30" customFormat="1" ht="23.25" customHeight="1" x14ac:dyDescent="0.2">
      <c r="A53" s="35" t="s">
        <v>75</v>
      </c>
      <c r="B53" s="29" t="s">
        <v>76</v>
      </c>
      <c r="C53" s="25" t="s">
        <v>15</v>
      </c>
      <c r="D53" s="25">
        <v>73</v>
      </c>
      <c r="E53" s="20">
        <f>'[1]6мес (от плана)'!G46</f>
        <v>15.688000000000001</v>
      </c>
      <c r="F53" s="12"/>
      <c r="G53" s="13">
        <f t="shared" si="4"/>
        <v>-78.509589041095893</v>
      </c>
      <c r="H53" s="36"/>
      <c r="I53" s="22"/>
      <c r="J53" s="22"/>
    </row>
    <row r="54" spans="1:10" s="30" customFormat="1" ht="23.25" customHeight="1" x14ac:dyDescent="0.2">
      <c r="A54" s="35" t="s">
        <v>77</v>
      </c>
      <c r="B54" s="29" t="s">
        <v>78</v>
      </c>
      <c r="C54" s="25" t="s">
        <v>15</v>
      </c>
      <c r="D54" s="25">
        <v>229</v>
      </c>
      <c r="E54" s="20">
        <f>'[1]6мес (от плана)'!G47</f>
        <v>53.974485099999995</v>
      </c>
      <c r="F54" s="12"/>
      <c r="G54" s="13">
        <f t="shared" si="4"/>
        <v>-76.43035585152839</v>
      </c>
      <c r="H54" s="36"/>
      <c r="I54" s="22"/>
      <c r="J54" s="22"/>
    </row>
    <row r="55" spans="1:10" s="30" customFormat="1" ht="23.25" customHeight="1" x14ac:dyDescent="0.2">
      <c r="A55" s="35" t="s">
        <v>79</v>
      </c>
      <c r="B55" s="29" t="s">
        <v>80</v>
      </c>
      <c r="C55" s="25" t="s">
        <v>15</v>
      </c>
      <c r="D55" s="25">
        <v>87</v>
      </c>
      <c r="E55" s="20">
        <f>'[1]6мес (от плана)'!G48</f>
        <v>8.6720721000000012</v>
      </c>
      <c r="F55" s="12"/>
      <c r="G55" s="13">
        <f t="shared" si="4"/>
        <v>-90.032101034482764</v>
      </c>
      <c r="H55" s="36"/>
      <c r="I55" s="22"/>
      <c r="J55" s="22"/>
    </row>
    <row r="56" spans="1:10" s="30" customFormat="1" ht="23.25" customHeight="1" x14ac:dyDescent="0.2">
      <c r="A56" s="35" t="s">
        <v>81</v>
      </c>
      <c r="B56" s="29" t="s">
        <v>82</v>
      </c>
      <c r="C56" s="25" t="s">
        <v>15</v>
      </c>
      <c r="D56" s="25">
        <v>6</v>
      </c>
      <c r="E56" s="20">
        <f>'[1]6мес (от плана)'!G49</f>
        <v>3.0071657000000003</v>
      </c>
      <c r="F56" s="12"/>
      <c r="G56" s="13">
        <f t="shared" si="4"/>
        <v>-49.880571666666661</v>
      </c>
      <c r="H56" s="36"/>
      <c r="I56" s="22"/>
      <c r="J56" s="22"/>
    </row>
    <row r="57" spans="1:10" s="30" customFormat="1" ht="45.75" customHeight="1" x14ac:dyDescent="0.2">
      <c r="A57" s="35" t="s">
        <v>83</v>
      </c>
      <c r="B57" s="29" t="s">
        <v>84</v>
      </c>
      <c r="C57" s="25" t="s">
        <v>15</v>
      </c>
      <c r="D57" s="25">
        <v>49</v>
      </c>
      <c r="E57" s="20">
        <f>'[1]6мес (от плана)'!G50</f>
        <v>28.563000000000002</v>
      </c>
      <c r="F57" s="12"/>
      <c r="G57" s="13">
        <f t="shared" si="4"/>
        <v>-41.708163265306119</v>
      </c>
      <c r="H57" s="36"/>
      <c r="I57" s="22"/>
      <c r="J57" s="22"/>
    </row>
    <row r="58" spans="1:10" s="30" customFormat="1" ht="18" customHeight="1" x14ac:dyDescent="0.2">
      <c r="A58" s="41" t="s">
        <v>85</v>
      </c>
      <c r="B58" s="42" t="s">
        <v>86</v>
      </c>
      <c r="C58" s="11" t="s">
        <v>15</v>
      </c>
      <c r="D58" s="43">
        <f>SUM(D20:D29)</f>
        <v>63424.3</v>
      </c>
      <c r="E58" s="43">
        <f>E17</f>
        <v>45329.669650800002</v>
      </c>
      <c r="F58" s="12">
        <f t="shared" ref="F58:F63" si="5">E58-D58</f>
        <v>-18094.630349200001</v>
      </c>
      <c r="G58" s="13">
        <f t="shared" si="4"/>
        <v>-28.529491613151421</v>
      </c>
      <c r="H58" s="33"/>
      <c r="I58" s="22"/>
      <c r="J58" s="22"/>
    </row>
    <row r="59" spans="1:10" s="30" customFormat="1" ht="22.5" customHeight="1" x14ac:dyDescent="0.2">
      <c r="A59" s="44">
        <v>12</v>
      </c>
      <c r="B59" s="42" t="s">
        <v>87</v>
      </c>
      <c r="C59" s="43" t="s">
        <v>15</v>
      </c>
      <c r="D59" s="43">
        <v>280</v>
      </c>
      <c r="E59" s="45">
        <f>E61-E58</f>
        <v>-11669.636061514291</v>
      </c>
      <c r="F59" s="12">
        <f t="shared" si="5"/>
        <v>-11949.636061514291</v>
      </c>
      <c r="G59" s="13">
        <f t="shared" si="4"/>
        <v>-4267.7271648265323</v>
      </c>
      <c r="H59" s="33"/>
    </row>
    <row r="60" spans="1:10" s="30" customFormat="1" ht="30.75" customHeight="1" x14ac:dyDescent="0.2">
      <c r="A60" s="41" t="s">
        <v>88</v>
      </c>
      <c r="B60" s="42" t="s">
        <v>89</v>
      </c>
      <c r="C60" s="43" t="s">
        <v>15</v>
      </c>
      <c r="D60" s="43">
        <v>84031</v>
      </c>
      <c r="E60" s="43">
        <v>53969.815000000002</v>
      </c>
      <c r="F60" s="12">
        <f t="shared" si="5"/>
        <v>-30061.184999999998</v>
      </c>
      <c r="G60" s="13">
        <f t="shared" si="4"/>
        <v>-35.773922718996559</v>
      </c>
      <c r="H60" s="33"/>
    </row>
    <row r="61" spans="1:10" s="30" customFormat="1" ht="21.75" customHeight="1" x14ac:dyDescent="0.2">
      <c r="A61" s="44">
        <v>14</v>
      </c>
      <c r="B61" s="42" t="s">
        <v>90</v>
      </c>
      <c r="C61" s="43" t="s">
        <v>15</v>
      </c>
      <c r="D61" s="43">
        <f>D58+D59</f>
        <v>63704.3</v>
      </c>
      <c r="E61" s="45">
        <f>52.74/1.12*E62</f>
        <v>33660.033589285711</v>
      </c>
      <c r="F61" s="12">
        <f t="shared" si="5"/>
        <v>-30044.266410714292</v>
      </c>
      <c r="G61" s="13">
        <f t="shared" si="4"/>
        <v>-47.162069767212401</v>
      </c>
      <c r="H61" s="33"/>
    </row>
    <row r="62" spans="1:10" s="30" customFormat="1" ht="31.5" x14ac:dyDescent="0.2">
      <c r="A62" s="41" t="s">
        <v>91</v>
      </c>
      <c r="B62" s="29" t="s">
        <v>92</v>
      </c>
      <c r="C62" s="25" t="s">
        <v>93</v>
      </c>
      <c r="D62" s="37">
        <v>1352.8</v>
      </c>
      <c r="E62" s="46">
        <f>'[1]6мес (от плана)'!G98</f>
        <v>714.81299999999999</v>
      </c>
      <c r="F62" s="12">
        <f t="shared" si="5"/>
        <v>-637.98699999999997</v>
      </c>
      <c r="G62" s="13">
        <f t="shared" si="4"/>
        <v>-47.1604819633353</v>
      </c>
      <c r="H62" s="47" t="s">
        <v>94</v>
      </c>
    </row>
    <row r="63" spans="1:10" s="50" customFormat="1" ht="24" customHeight="1" x14ac:dyDescent="0.2">
      <c r="A63" s="44">
        <v>16</v>
      </c>
      <c r="B63" s="42" t="s">
        <v>95</v>
      </c>
      <c r="C63" s="43" t="s">
        <v>96</v>
      </c>
      <c r="D63" s="48">
        <f>D61/D62</f>
        <v>47.090700768775875</v>
      </c>
      <c r="E63" s="48">
        <f>E61/E62</f>
        <v>47.089285714285708</v>
      </c>
      <c r="F63" s="12">
        <f t="shared" si="5"/>
        <v>-1.4150544901667672E-3</v>
      </c>
      <c r="G63" s="13">
        <f t="shared" si="4"/>
        <v>-3.0049552609483499E-3</v>
      </c>
      <c r="H63" s="26"/>
      <c r="I63" s="49"/>
    </row>
    <row r="64" spans="1:10" ht="62.25" customHeight="1" x14ac:dyDescent="0.25">
      <c r="A64" s="41" t="s">
        <v>97</v>
      </c>
      <c r="B64" s="51" t="s">
        <v>98</v>
      </c>
      <c r="C64" s="25" t="s">
        <v>96</v>
      </c>
      <c r="D64" s="52">
        <v>2892.86</v>
      </c>
      <c r="E64" s="53">
        <f>3240/1.12</f>
        <v>2892.8571428571427</v>
      </c>
      <c r="F64" s="12"/>
      <c r="G64" s="13"/>
      <c r="H64" s="54"/>
      <c r="J64" s="56"/>
    </row>
    <row r="65" spans="1:8" ht="31.5" x14ac:dyDescent="0.25">
      <c r="A65" s="44">
        <v>18</v>
      </c>
      <c r="B65" s="51" t="s">
        <v>99</v>
      </c>
      <c r="C65" s="25" t="s">
        <v>96</v>
      </c>
      <c r="D65" s="52">
        <v>3024.43</v>
      </c>
      <c r="E65" s="53">
        <f>3387.36/1.12</f>
        <v>3024.4285714285711</v>
      </c>
      <c r="F65" s="12"/>
      <c r="G65" s="13"/>
      <c r="H65" s="54"/>
    </row>
    <row r="66" spans="1:8" ht="31.5" x14ac:dyDescent="0.25">
      <c r="A66" s="41" t="s">
        <v>100</v>
      </c>
      <c r="B66" s="51" t="s">
        <v>101</v>
      </c>
      <c r="C66" s="25" t="s">
        <v>96</v>
      </c>
      <c r="D66" s="52">
        <f>D63+D64+D65</f>
        <v>5964.3807007687756</v>
      </c>
      <c r="E66" s="52">
        <f>E63+E64+E65</f>
        <v>5964.375</v>
      </c>
      <c r="F66" s="12"/>
      <c r="G66" s="13"/>
      <c r="H66" s="57"/>
    </row>
    <row r="67" spans="1:8" ht="53.25" customHeight="1" x14ac:dyDescent="0.25">
      <c r="A67" s="58" t="s">
        <v>102</v>
      </c>
      <c r="B67" s="58"/>
      <c r="C67" s="58"/>
      <c r="D67" s="58"/>
      <c r="E67" s="58"/>
      <c r="F67" s="58"/>
      <c r="G67" s="58"/>
      <c r="H67" s="58"/>
    </row>
    <row r="68" spans="1:8" ht="26.25" customHeight="1" x14ac:dyDescent="0.25">
      <c r="A68" s="59" t="s">
        <v>103</v>
      </c>
      <c r="B68" s="59"/>
      <c r="C68" s="59"/>
      <c r="D68" s="59"/>
      <c r="E68" s="59"/>
      <c r="F68" s="59"/>
      <c r="G68" s="59"/>
      <c r="H68" s="59"/>
    </row>
    <row r="69" spans="1:8" ht="22.5" customHeight="1" x14ac:dyDescent="0.25">
      <c r="B69" s="60"/>
      <c r="C69" s="60"/>
      <c r="D69" s="60"/>
      <c r="F69" s="55"/>
    </row>
    <row r="70" spans="1:8" ht="22.5" customHeight="1" x14ac:dyDescent="0.25">
      <c r="B70" s="60"/>
      <c r="C70" s="60"/>
      <c r="D70" s="60"/>
      <c r="F70" s="55"/>
    </row>
    <row r="71" spans="1:8" ht="22.5" customHeight="1" x14ac:dyDescent="0.25">
      <c r="B71" s="61"/>
      <c r="D71" s="62"/>
      <c r="F71" s="55"/>
    </row>
    <row r="72" spans="1:8" ht="22.5" customHeight="1" x14ac:dyDescent="0.25">
      <c r="B72" s="60"/>
      <c r="C72" s="60"/>
      <c r="D72" s="60"/>
      <c r="F72" s="55"/>
    </row>
    <row r="73" spans="1:8" ht="22.5" customHeight="1" x14ac:dyDescent="0.25">
      <c r="B73" s="60"/>
      <c r="C73" s="60"/>
      <c r="D73" s="60"/>
      <c r="F73" s="55"/>
    </row>
    <row r="74" spans="1:8" ht="22.5" customHeight="1" x14ac:dyDescent="0.25">
      <c r="B74" s="60"/>
      <c r="C74" s="60"/>
      <c r="D74" s="60"/>
      <c r="F74" s="55"/>
    </row>
    <row r="75" spans="1:8" ht="22.5" customHeight="1" x14ac:dyDescent="0.25">
      <c r="B75" s="60"/>
      <c r="C75" s="60"/>
      <c r="D75" s="62"/>
      <c r="E75" s="63"/>
      <c r="F75" s="55"/>
    </row>
    <row r="76" spans="1:8" ht="22.5" customHeight="1" x14ac:dyDescent="0.25">
      <c r="D76" s="62"/>
      <c r="E76" s="61"/>
      <c r="F76" s="55"/>
    </row>
    <row r="77" spans="1:8" ht="22.5" customHeight="1" x14ac:dyDescent="0.25">
      <c r="D77" s="62"/>
      <c r="F77" s="55"/>
    </row>
    <row r="78" spans="1:8" ht="22.5" customHeight="1" x14ac:dyDescent="0.25">
      <c r="D78" s="62"/>
      <c r="F78" s="55"/>
    </row>
    <row r="79" spans="1:8" ht="22.5" customHeight="1" x14ac:dyDescent="0.25">
      <c r="D79" s="62"/>
      <c r="F79" s="55"/>
    </row>
    <row r="80" spans="1:8" ht="15.75" x14ac:dyDescent="0.25">
      <c r="A80" s="64"/>
      <c r="B80" s="64"/>
      <c r="C80" s="65"/>
      <c r="D80" s="65"/>
      <c r="E80" s="65"/>
      <c r="F80" s="66"/>
      <c r="G80" s="66"/>
      <c r="H80" s="66"/>
    </row>
    <row r="81" spans="1:8" ht="29.25" customHeight="1" x14ac:dyDescent="0.25">
      <c r="A81" s="64"/>
      <c r="B81" s="64"/>
      <c r="C81" s="65"/>
      <c r="D81" s="65"/>
      <c r="E81" s="65"/>
      <c r="F81" s="65"/>
      <c r="G81" s="67"/>
      <c r="H81" s="67"/>
    </row>
    <row r="82" spans="1:8" ht="15.75" x14ac:dyDescent="0.25">
      <c r="A82" s="64"/>
      <c r="B82" s="64"/>
      <c r="C82" s="68"/>
      <c r="D82" s="68"/>
      <c r="E82" s="65"/>
      <c r="F82" s="69"/>
      <c r="G82" s="69"/>
      <c r="H82" s="69"/>
    </row>
    <row r="83" spans="1:8" ht="15.75" hidden="1" x14ac:dyDescent="0.25">
      <c r="A83" s="64"/>
      <c r="B83" s="64"/>
      <c r="C83" s="65"/>
      <c r="D83" s="65"/>
      <c r="E83" s="65"/>
      <c r="F83" s="65"/>
      <c r="G83" s="70"/>
      <c r="H83" s="70"/>
    </row>
    <row r="84" spans="1:8" ht="15.75" hidden="1" x14ac:dyDescent="0.25">
      <c r="A84" s="71"/>
      <c r="B84" s="71"/>
      <c r="C84" s="65"/>
      <c r="D84" s="65"/>
      <c r="E84" s="65"/>
      <c r="F84" s="65"/>
      <c r="G84" s="72"/>
      <c r="H84" s="72"/>
    </row>
    <row r="85" spans="1:8" ht="30" customHeight="1" x14ac:dyDescent="0.25">
      <c r="D85" s="55"/>
      <c r="F85" s="55"/>
    </row>
    <row r="86" spans="1:8" ht="15.75" x14ac:dyDescent="0.25">
      <c r="A86" s="65"/>
      <c r="D86" s="73"/>
      <c r="E86" s="73"/>
      <c r="F86" s="73"/>
      <c r="H86" s="70"/>
    </row>
    <row r="87" spans="1:8" x14ac:dyDescent="0.25">
      <c r="D87" s="73"/>
      <c r="E87" s="73"/>
      <c r="F87" s="73"/>
    </row>
    <row r="88" spans="1:8" x14ac:dyDescent="0.25">
      <c r="D88" s="73"/>
      <c r="E88" s="73"/>
      <c r="F88" s="73"/>
    </row>
    <row r="89" spans="1:8" x14ac:dyDescent="0.25">
      <c r="D89" s="73"/>
      <c r="E89" s="73"/>
      <c r="F89" s="73"/>
    </row>
    <row r="105" spans="2:2" x14ac:dyDescent="0.25">
      <c r="B105" s="74"/>
    </row>
    <row r="106" spans="2:2" x14ac:dyDescent="0.25">
      <c r="B106" s="74"/>
    </row>
  </sheetData>
  <mergeCells count="22">
    <mergeCell ref="B72:D72"/>
    <mergeCell ref="B73:D73"/>
    <mergeCell ref="B74:D74"/>
    <mergeCell ref="B75:C75"/>
    <mergeCell ref="A84:B84"/>
    <mergeCell ref="G84:H84"/>
    <mergeCell ref="G13:G16"/>
    <mergeCell ref="H13:H16"/>
    <mergeCell ref="A67:H67"/>
    <mergeCell ref="A68:H68"/>
    <mergeCell ref="B69:D69"/>
    <mergeCell ref="B70:D70"/>
    <mergeCell ref="A4:H4"/>
    <mergeCell ref="A5:H5"/>
    <mergeCell ref="A6:H6"/>
    <mergeCell ref="A7:H12"/>
    <mergeCell ref="A13:A16"/>
    <mergeCell ref="B13:B16"/>
    <mergeCell ref="C13:C16"/>
    <mergeCell ref="D13:D16"/>
    <mergeCell ref="E13:E16"/>
    <mergeCell ref="F13:F16"/>
  </mergeCells>
  <hyperlinks>
    <hyperlink ref="H2" r:id="rId1" display="jl:31458903.100 " xr:uid="{A1ABC72B-AFE2-43E2-A5CA-F9074E35A1EC}"/>
  </hyperlinks>
  <printOptions horizontalCentered="1"/>
  <pageMargins left="0" right="0" top="0.59055118110236227" bottom="0" header="0" footer="0"/>
  <pageSetup paperSize="9" scale="65" fitToHeight="2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тарифная смета</vt:lpstr>
      <vt:lpstr>'тарифная смета'!Заголовки_для_печати</vt:lpstr>
      <vt:lpstr>'тарифная смета'!Область_печати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Новицкая Ирина Николаевна</dc:creator>
  <cp:lastModifiedBy>Новицкая Ирина Николаевна</cp:lastModifiedBy>
  <dcterms:created xsi:type="dcterms:W3CDTF">2022-07-28T10:57:04Z</dcterms:created>
  <dcterms:modified xsi:type="dcterms:W3CDTF">2022-07-28T11:01:16Z</dcterms:modified>
</cp:coreProperties>
</file>